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einternational-my.sharepoint.com/personal/celine_westphal_al-enterprise_com/Documents/Documents/Céline/Commandes/exterieur/chocolats/"/>
    </mc:Choice>
  </mc:AlternateContent>
  <xr:revisionPtr revIDLastSave="16" documentId="8_{167884FD-DCE7-49B8-82FD-3EC504FA975C}" xr6:coauthVersionLast="47" xr6:coauthVersionMax="47" xr10:uidLastSave="{AF8D9EE1-9CB4-47A7-BEFC-8A909BC5D558}"/>
  <bookViews>
    <workbookView xWindow="20" yWindow="730" windowWidth="19180" windowHeight="11270" xr2:uid="{7A99AD54-3C78-42E9-8273-206607FBA7CC}"/>
  </bookViews>
  <sheets>
    <sheet name="2026" sheetId="2" r:id="rId1"/>
  </sheets>
  <definedNames>
    <definedName name="_xlnm.Print_Titles" localSheetId="0">'2026'!$8:$8</definedName>
    <definedName name="_xlnm.Print_Area" localSheetId="0">'2026'!$A$1:$K$156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20" i="2" l="1"/>
  <c r="K121" i="2"/>
  <c r="K122" i="2"/>
  <c r="K123" i="2"/>
  <c r="K124" i="2"/>
  <c r="K125" i="2"/>
  <c r="K126" i="2"/>
  <c r="K127" i="2"/>
  <c r="K128" i="2"/>
  <c r="K129" i="2"/>
  <c r="K130" i="2"/>
  <c r="K131" i="2"/>
  <c r="K132" i="2"/>
  <c r="K133" i="2"/>
  <c r="K134" i="2"/>
  <c r="K135" i="2"/>
  <c r="K136" i="2"/>
  <c r="K137" i="2"/>
  <c r="K138" i="2"/>
  <c r="K139" i="2"/>
  <c r="K140" i="2"/>
  <c r="K141" i="2"/>
  <c r="K142" i="2"/>
  <c r="K143" i="2"/>
  <c r="K144" i="2"/>
  <c r="K145" i="2"/>
  <c r="K146" i="2"/>
  <c r="K147" i="2"/>
  <c r="K148" i="2"/>
  <c r="K149" i="2"/>
  <c r="K150" i="2"/>
  <c r="K151" i="2"/>
  <c r="K152" i="2"/>
  <c r="K119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15" i="2"/>
  <c r="K85" i="2"/>
  <c r="K86" i="2"/>
  <c r="K87" i="2"/>
  <c r="K88" i="2"/>
  <c r="K89" i="2"/>
  <c r="K90" i="2"/>
  <c r="K91" i="2"/>
  <c r="K92" i="2"/>
  <c r="K93" i="2"/>
  <c r="K94" i="2"/>
  <c r="K95" i="2"/>
  <c r="I143" i="2"/>
  <c r="J143" i="2" s="1"/>
  <c r="I144" i="2"/>
  <c r="J144" i="2" s="1"/>
  <c r="I145" i="2"/>
  <c r="J145" i="2"/>
  <c r="I146" i="2"/>
  <c r="J146" i="2" s="1"/>
  <c r="I147" i="2"/>
  <c r="J147" i="2"/>
  <c r="I148" i="2"/>
  <c r="J148" i="2" s="1"/>
  <c r="I149" i="2"/>
  <c r="J149" i="2" s="1"/>
  <c r="I150" i="2"/>
  <c r="J150" i="2" s="1"/>
  <c r="I151" i="2"/>
  <c r="J151" i="2"/>
  <c r="I152" i="2"/>
  <c r="J152" i="2"/>
  <c r="I153" i="2"/>
  <c r="J153" i="2" s="1"/>
  <c r="I142" i="2"/>
  <c r="J142" i="2" s="1"/>
  <c r="I138" i="2"/>
  <c r="J138" i="2"/>
  <c r="I139" i="2"/>
  <c r="J139" i="2" s="1"/>
  <c r="I140" i="2"/>
  <c r="J140" i="2"/>
  <c r="I137" i="2"/>
  <c r="J137" i="2" s="1"/>
  <c r="I130" i="2"/>
  <c r="J130" i="2" s="1"/>
  <c r="I131" i="2"/>
  <c r="J131" i="2" s="1"/>
  <c r="I132" i="2"/>
  <c r="J132" i="2" s="1"/>
  <c r="I133" i="2"/>
  <c r="J133" i="2" s="1"/>
  <c r="I134" i="2"/>
  <c r="J134" i="2" s="1"/>
  <c r="I135" i="2"/>
  <c r="J135" i="2" s="1"/>
  <c r="I129" i="2"/>
  <c r="J129" i="2" s="1"/>
  <c r="I120" i="2"/>
  <c r="J120" i="2" s="1"/>
  <c r="I121" i="2"/>
  <c r="J121" i="2" s="1"/>
  <c r="I122" i="2"/>
  <c r="J122" i="2" s="1"/>
  <c r="I123" i="2"/>
  <c r="J123" i="2" s="1"/>
  <c r="I124" i="2"/>
  <c r="J124" i="2" s="1"/>
  <c r="I125" i="2"/>
  <c r="J125" i="2"/>
  <c r="I126" i="2"/>
  <c r="J126" i="2" s="1"/>
  <c r="I127" i="2"/>
  <c r="J127" i="2" s="1"/>
  <c r="I119" i="2"/>
  <c r="J119" i="2" s="1"/>
  <c r="I113" i="2"/>
  <c r="I103" i="2"/>
  <c r="I97" i="2"/>
  <c r="I75" i="2"/>
  <c r="J75" i="2" s="1"/>
  <c r="I76" i="2"/>
  <c r="J76" i="2"/>
  <c r="I77" i="2"/>
  <c r="J77" i="2" s="1"/>
  <c r="I78" i="2"/>
  <c r="J78" i="2"/>
  <c r="I79" i="2"/>
  <c r="J79" i="2" s="1"/>
  <c r="I80" i="2"/>
  <c r="J80" i="2"/>
  <c r="I81" i="2"/>
  <c r="J81" i="2" s="1"/>
  <c r="I82" i="2"/>
  <c r="J82" i="2"/>
  <c r="I83" i="2"/>
  <c r="J83" i="2" s="1"/>
  <c r="I67" i="2"/>
  <c r="J67" i="2" s="1"/>
  <c r="I68" i="2"/>
  <c r="J68" i="2" s="1"/>
  <c r="I69" i="2"/>
  <c r="J69" i="2"/>
  <c r="I70" i="2"/>
  <c r="J70" i="2"/>
  <c r="I71" i="2"/>
  <c r="J71" i="2" s="1"/>
  <c r="I72" i="2"/>
  <c r="J72" i="2" s="1"/>
  <c r="I62" i="2"/>
  <c r="J62" i="2"/>
  <c r="I63" i="2"/>
  <c r="J63" i="2"/>
  <c r="I64" i="2"/>
  <c r="J64" i="2" s="1"/>
  <c r="I55" i="2"/>
  <c r="J55" i="2"/>
  <c r="I56" i="2"/>
  <c r="J56" i="2"/>
  <c r="I57" i="2"/>
  <c r="J57" i="2" s="1"/>
  <c r="I58" i="2"/>
  <c r="J58" i="2" s="1"/>
  <c r="I59" i="2"/>
  <c r="J59" i="2"/>
  <c r="I50" i="2"/>
  <c r="J50" i="2" s="1"/>
  <c r="I47" i="2"/>
  <c r="J47" i="2"/>
  <c r="I35" i="2"/>
  <c r="J35" i="2" s="1"/>
  <c r="I36" i="2"/>
  <c r="J36" i="2" s="1"/>
  <c r="I37" i="2"/>
  <c r="J37" i="2" s="1"/>
  <c r="I38" i="2"/>
  <c r="J38" i="2" s="1"/>
  <c r="I39" i="2"/>
  <c r="J39" i="2" s="1"/>
  <c r="I30" i="2"/>
  <c r="J30" i="2" s="1"/>
  <c r="I31" i="2"/>
  <c r="J31" i="2" s="1"/>
  <c r="I32" i="2"/>
  <c r="J32" i="2" s="1"/>
  <c r="I25" i="2"/>
  <c r="J25" i="2" s="1"/>
  <c r="I26" i="2"/>
  <c r="J26" i="2" s="1"/>
  <c r="I27" i="2"/>
  <c r="J27" i="2" s="1"/>
  <c r="I74" i="2"/>
  <c r="J74" i="2" s="1"/>
  <c r="I66" i="2"/>
  <c r="J66" i="2" s="1"/>
  <c r="I61" i="2"/>
  <c r="J61" i="2" s="1"/>
  <c r="I54" i="2"/>
  <c r="J54" i="2" s="1"/>
  <c r="I49" i="2"/>
  <c r="J49" i="2" s="1"/>
  <c r="I46" i="2"/>
  <c r="J46" i="2" s="1"/>
  <c r="I34" i="2"/>
  <c r="J34" i="2" s="1"/>
  <c r="I29" i="2"/>
  <c r="J29" i="2" s="1"/>
  <c r="I24" i="2"/>
  <c r="J24" i="2" s="1"/>
  <c r="J21" i="2"/>
  <c r="J22" i="2"/>
  <c r="I21" i="2"/>
  <c r="I22" i="2"/>
  <c r="J20" i="2"/>
  <c r="I20" i="2"/>
  <c r="J16" i="2"/>
  <c r="J17" i="2"/>
  <c r="J18" i="2"/>
  <c r="I16" i="2"/>
  <c r="I17" i="2"/>
  <c r="I18" i="2"/>
  <c r="J15" i="2"/>
  <c r="I15" i="2"/>
  <c r="D144" i="2"/>
  <c r="G143" i="2"/>
  <c r="F143" i="2"/>
  <c r="D143" i="2"/>
  <c r="F97" i="2"/>
  <c r="K153" i="2" l="1"/>
  <c r="K155" i="2"/>
  <c r="F109" i="2"/>
  <c r="G97" i="2"/>
  <c r="F144" i="2"/>
  <c r="G144" i="2"/>
  <c r="G29" i="2" l="1"/>
  <c r="G30" i="2"/>
  <c r="G31" i="2"/>
  <c r="G32" i="2"/>
  <c r="F29" i="2"/>
  <c r="F30" i="2"/>
  <c r="F31" i="2"/>
  <c r="F32" i="2"/>
  <c r="G135" i="2"/>
  <c r="F135" i="2"/>
  <c r="D135" i="2"/>
  <c r="G134" i="2"/>
  <c r="F134" i="2"/>
  <c r="D134" i="2"/>
  <c r="G133" i="2"/>
  <c r="F133" i="2"/>
  <c r="D133" i="2"/>
  <c r="G132" i="2"/>
  <c r="F132" i="2"/>
  <c r="D132" i="2"/>
  <c r="G131" i="2"/>
  <c r="F131" i="2"/>
  <c r="D131" i="2"/>
  <c r="G130" i="2"/>
  <c r="F130" i="2"/>
  <c r="D130" i="2"/>
  <c r="G129" i="2"/>
  <c r="F129" i="2"/>
  <c r="D129" i="2"/>
  <c r="D57" i="2"/>
  <c r="F57" i="2"/>
  <c r="G57" i="2"/>
  <c r="G153" i="2"/>
  <c r="F153" i="2"/>
  <c r="D153" i="2"/>
  <c r="G152" i="2"/>
  <c r="F152" i="2"/>
  <c r="D152" i="2"/>
  <c r="G151" i="2"/>
  <c r="F151" i="2"/>
  <c r="D151" i="2"/>
  <c r="G150" i="2"/>
  <c r="F150" i="2"/>
  <c r="D150" i="2"/>
  <c r="G149" i="2"/>
  <c r="F149" i="2"/>
  <c r="D149" i="2"/>
  <c r="G148" i="2"/>
  <c r="F148" i="2"/>
  <c r="D148" i="2"/>
  <c r="G147" i="2"/>
  <c r="F147" i="2"/>
  <c r="D147" i="2"/>
  <c r="G146" i="2"/>
  <c r="F146" i="2"/>
  <c r="D146" i="2"/>
  <c r="G145" i="2"/>
  <c r="F145" i="2"/>
  <c r="D145" i="2"/>
  <c r="G142" i="2"/>
  <c r="F142" i="2"/>
  <c r="D142" i="2"/>
  <c r="G27" i="2"/>
  <c r="F27" i="2"/>
  <c r="D27" i="2"/>
  <c r="G26" i="2"/>
  <c r="F26" i="2"/>
  <c r="D26" i="2"/>
  <c r="G25" i="2"/>
  <c r="F25" i="2"/>
  <c r="D25" i="2"/>
  <c r="G24" i="2"/>
  <c r="F24" i="2"/>
  <c r="D24" i="2"/>
  <c r="G22" i="2"/>
  <c r="F22" i="2"/>
  <c r="D22" i="2"/>
  <c r="G21" i="2"/>
  <c r="F21" i="2"/>
  <c r="D21" i="2"/>
  <c r="G20" i="2"/>
  <c r="F20" i="2"/>
  <c r="D20" i="2"/>
  <c r="G18" i="2"/>
  <c r="F18" i="2"/>
  <c r="D18" i="2"/>
  <c r="G17" i="2"/>
  <c r="F17" i="2"/>
  <c r="D17" i="2"/>
  <c r="G16" i="2"/>
  <c r="F16" i="2"/>
  <c r="D16" i="2"/>
  <c r="G15" i="2"/>
  <c r="F15" i="2"/>
  <c r="D15" i="2"/>
  <c r="G190" i="2"/>
  <c r="F190" i="2"/>
  <c r="D190" i="2"/>
  <c r="G189" i="2"/>
  <c r="F189" i="2"/>
  <c r="D189" i="2"/>
  <c r="G188" i="2"/>
  <c r="F188" i="2"/>
  <c r="D188" i="2"/>
  <c r="G187" i="2"/>
  <c r="F187" i="2"/>
  <c r="D187" i="2"/>
  <c r="D34" i="2"/>
  <c r="F34" i="2"/>
  <c r="G34" i="2"/>
  <c r="D35" i="2"/>
  <c r="F35" i="2"/>
  <c r="G35" i="2"/>
  <c r="D36" i="2"/>
  <c r="F36" i="2"/>
  <c r="G36" i="2"/>
  <c r="D37" i="2"/>
  <c r="F37" i="2"/>
  <c r="G37" i="2"/>
  <c r="D38" i="2"/>
  <c r="F38" i="2"/>
  <c r="G38" i="2"/>
  <c r="D39" i="2"/>
  <c r="F39" i="2"/>
  <c r="G39" i="2"/>
  <c r="G140" i="2"/>
  <c r="F140" i="2"/>
  <c r="D140" i="2"/>
  <c r="G139" i="2"/>
  <c r="F139" i="2"/>
  <c r="D139" i="2"/>
  <c r="G138" i="2"/>
  <c r="F138" i="2"/>
  <c r="D138" i="2"/>
  <c r="G137" i="2"/>
  <c r="F137" i="2"/>
  <c r="D137" i="2"/>
  <c r="G127" i="2"/>
  <c r="F127" i="2"/>
  <c r="D127" i="2"/>
  <c r="G126" i="2"/>
  <c r="F126" i="2"/>
  <c r="D126" i="2"/>
  <c r="G125" i="2"/>
  <c r="F125" i="2"/>
  <c r="D125" i="2"/>
  <c r="G124" i="2"/>
  <c r="F124" i="2"/>
  <c r="D124" i="2"/>
  <c r="G123" i="2"/>
  <c r="F123" i="2"/>
  <c r="D123" i="2"/>
  <c r="G122" i="2"/>
  <c r="F122" i="2"/>
  <c r="D122" i="2"/>
  <c r="G121" i="2"/>
  <c r="F121" i="2"/>
  <c r="D121" i="2"/>
  <c r="G120" i="2"/>
  <c r="F120" i="2"/>
  <c r="D120" i="2"/>
  <c r="G119" i="2"/>
  <c r="F119" i="2"/>
  <c r="D119" i="2"/>
  <c r="G113" i="2"/>
  <c r="F113" i="2"/>
  <c r="G109" i="2"/>
  <c r="G103" i="2"/>
  <c r="F103" i="2"/>
  <c r="G92" i="2"/>
  <c r="F92" i="2"/>
  <c r="G86" i="2"/>
  <c r="F86" i="2"/>
  <c r="G83" i="2"/>
  <c r="F83" i="2"/>
  <c r="D83" i="2"/>
  <c r="G82" i="2"/>
  <c r="F82" i="2"/>
  <c r="D82" i="2"/>
  <c r="G81" i="2"/>
  <c r="F81" i="2"/>
  <c r="D81" i="2"/>
  <c r="G80" i="2"/>
  <c r="F80" i="2"/>
  <c r="D80" i="2"/>
  <c r="G79" i="2"/>
  <c r="F79" i="2"/>
  <c r="D79" i="2"/>
  <c r="G78" i="2"/>
  <c r="F78" i="2"/>
  <c r="D78" i="2"/>
  <c r="G77" i="2"/>
  <c r="F77" i="2"/>
  <c r="D77" i="2"/>
  <c r="G76" i="2"/>
  <c r="F76" i="2"/>
  <c r="D76" i="2"/>
  <c r="G75" i="2"/>
  <c r="F75" i="2"/>
  <c r="D75" i="2"/>
  <c r="G74" i="2"/>
  <c r="F74" i="2"/>
  <c r="D74" i="2"/>
  <c r="G72" i="2"/>
  <c r="F72" i="2"/>
  <c r="D72" i="2"/>
  <c r="G71" i="2"/>
  <c r="F71" i="2"/>
  <c r="D71" i="2"/>
  <c r="G70" i="2"/>
  <c r="F70" i="2"/>
  <c r="D70" i="2"/>
  <c r="G69" i="2"/>
  <c r="F69" i="2"/>
  <c r="D69" i="2"/>
  <c r="G68" i="2"/>
  <c r="F68" i="2"/>
  <c r="D68" i="2"/>
  <c r="G67" i="2"/>
  <c r="F67" i="2"/>
  <c r="D67" i="2"/>
  <c r="G66" i="2"/>
  <c r="F66" i="2"/>
  <c r="D66" i="2"/>
  <c r="G64" i="2"/>
  <c r="F64" i="2"/>
  <c r="D64" i="2"/>
  <c r="G63" i="2"/>
  <c r="F63" i="2"/>
  <c r="D63" i="2"/>
  <c r="G62" i="2"/>
  <c r="F62" i="2"/>
  <c r="D62" i="2"/>
  <c r="G61" i="2"/>
  <c r="F61" i="2"/>
  <c r="D61" i="2"/>
  <c r="G59" i="2"/>
  <c r="F59" i="2"/>
  <c r="D59" i="2"/>
  <c r="G58" i="2"/>
  <c r="F58" i="2"/>
  <c r="D58" i="2"/>
  <c r="G56" i="2"/>
  <c r="F56" i="2"/>
  <c r="D56" i="2"/>
  <c r="G55" i="2"/>
  <c r="F55" i="2"/>
  <c r="D55" i="2"/>
  <c r="G54" i="2"/>
  <c r="F54" i="2"/>
  <c r="D54" i="2"/>
  <c r="G53" i="2"/>
  <c r="F53" i="2"/>
  <c r="D53" i="2"/>
  <c r="G52" i="2"/>
  <c r="F52" i="2"/>
  <c r="D52" i="2"/>
  <c r="G50" i="2"/>
  <c r="F50" i="2"/>
  <c r="D50" i="2"/>
  <c r="G49" i="2"/>
  <c r="F49" i="2"/>
  <c r="D49" i="2"/>
  <c r="G47" i="2"/>
  <c r="F47" i="2"/>
  <c r="D47" i="2"/>
  <c r="G46" i="2"/>
  <c r="F46" i="2"/>
  <c r="D46" i="2"/>
  <c r="G43" i="2"/>
  <c r="F43" i="2"/>
  <c r="D43" i="2"/>
  <c r="G42" i="2"/>
  <c r="F42" i="2"/>
  <c r="D42" i="2"/>
  <c r="G41" i="2"/>
  <c r="F41" i="2"/>
  <c r="D41" i="2"/>
  <c r="G13" i="2"/>
  <c r="F13" i="2"/>
  <c r="D13" i="2"/>
</calcChain>
</file>

<file path=xl/sharedStrings.xml><?xml version="1.0" encoding="utf-8"?>
<sst xmlns="http://schemas.openxmlformats.org/spreadsheetml/2006/main" count="301" uniqueCount="193">
  <si>
    <t>- - / - - / 2025</t>
  </si>
  <si>
    <t>Désignation</t>
  </si>
  <si>
    <t>Poids</t>
  </si>
  <si>
    <t>TVA</t>
  </si>
  <si>
    <t>Prix TTC</t>
  </si>
  <si>
    <t>Prix HT</t>
  </si>
  <si>
    <t>Tarif HT -12%</t>
  </si>
  <si>
    <t>Tarif HT -7%</t>
  </si>
  <si>
    <t>Quantité</t>
  </si>
  <si>
    <t>Total HT</t>
  </si>
  <si>
    <t>Total TTC</t>
  </si>
  <si>
    <t>Jusqu’au :</t>
  </si>
  <si>
    <t>Date limite de commande :</t>
  </si>
  <si>
    <t>Tous nos assortiments de chocolats comprennent des ganaches, des pralins, des truffes avec et sans alcool, en chocolats lait, noir et blanc</t>
  </si>
  <si>
    <t>MINI NACELLES - Page 3</t>
  </si>
  <si>
    <t>Tablettes</t>
  </si>
  <si>
    <t>Tablette chocolat noir 60 %</t>
  </si>
  <si>
    <t>Tablette chocolat au lait 33,5 % extra fin</t>
  </si>
  <si>
    <t>Coffrets Nina</t>
  </si>
  <si>
    <t>LES FANTAISIES GARNIES - Page 7</t>
  </si>
  <si>
    <t>Étoile garnie - chocolats assortis</t>
  </si>
  <si>
    <t>Sapin garni - chocolats assortis</t>
  </si>
  <si>
    <t>LES MOULAGES - PAGE 9</t>
  </si>
  <si>
    <t>LES SUJETS DE NOËL - PAGE 9</t>
  </si>
  <si>
    <t>Panier numéro 1 - Panier avec anse</t>
  </si>
  <si>
    <t>Sucette bonhomme de neige</t>
  </si>
  <si>
    <t>Boite de 9 chocolats assortis</t>
  </si>
  <si>
    <t>Panier numéro 2 - Panier avec anse</t>
  </si>
  <si>
    <t>Panier numéro 3</t>
  </si>
  <si>
    <t>Boîte 9 chocolats assortis</t>
  </si>
  <si>
    <t>Panier numéro 4</t>
  </si>
  <si>
    <t>Orangettes</t>
  </si>
  <si>
    <t>Pâte à tartiner noisette du piémont chocolat au lait</t>
  </si>
  <si>
    <t>Sachet rochers assortis - lait, noir et ivoire</t>
  </si>
  <si>
    <t>Sachet rochers - chocolat au lait</t>
  </si>
  <si>
    <t>Sachet rochers - chocolat noir</t>
  </si>
  <si>
    <t>LES CALENDRIERS DE L’AVENT - PAGE 13</t>
  </si>
  <si>
    <t>Sachet griottes</t>
  </si>
  <si>
    <t>Couple Alsacien</t>
  </si>
  <si>
    <t>Baeckeoffe garni - chocolats assortis</t>
  </si>
  <si>
    <t>Boite Alsace garnie - chocolats assortis</t>
  </si>
  <si>
    <t>Sachet Bredeles</t>
  </si>
  <si>
    <t>240g</t>
  </si>
  <si>
    <t>CADEAUX A PERSONNALISER - Page 6</t>
  </si>
  <si>
    <t>250g</t>
  </si>
  <si>
    <t>350g</t>
  </si>
  <si>
    <t>450g</t>
  </si>
  <si>
    <t>500g</t>
  </si>
  <si>
    <t>750g</t>
  </si>
  <si>
    <t>1kg</t>
  </si>
  <si>
    <t>78g</t>
  </si>
  <si>
    <t>130g</t>
  </si>
  <si>
    <t>220g</t>
  </si>
  <si>
    <t>280g</t>
  </si>
  <si>
    <t>340g</t>
  </si>
  <si>
    <t>510g</t>
  </si>
  <si>
    <t>70g</t>
  </si>
  <si>
    <t>200g</t>
  </si>
  <si>
    <t>330g</t>
  </si>
  <si>
    <t>480g</t>
  </si>
  <si>
    <t>400g</t>
  </si>
  <si>
    <t>300g</t>
  </si>
  <si>
    <t>140g</t>
  </si>
  <si>
    <t>225g</t>
  </si>
  <si>
    <t>90g</t>
  </si>
  <si>
    <t>45g</t>
  </si>
  <si>
    <t>50g</t>
  </si>
  <si>
    <t>80g</t>
  </si>
  <si>
    <t>180g</t>
  </si>
  <si>
    <t>150g</t>
  </si>
  <si>
    <t>175g</t>
  </si>
  <si>
    <t>360g</t>
  </si>
  <si>
    <t>290g</t>
  </si>
  <si>
    <t>100g</t>
  </si>
  <si>
    <t>95g</t>
  </si>
  <si>
    <t>380g</t>
  </si>
  <si>
    <t>170g</t>
  </si>
  <si>
    <t>210g</t>
  </si>
  <si>
    <t>125g</t>
  </si>
  <si>
    <t>235g</t>
  </si>
  <si>
    <t xml:space="preserve">Confiture </t>
  </si>
  <si>
    <t xml:space="preserve">Tablette chocolat noir 62% cacao </t>
  </si>
  <si>
    <t xml:space="preserve">Tablette chocolat au lait 33,6% de cacao </t>
  </si>
  <si>
    <t xml:space="preserve">Sachet de Bredeles </t>
  </si>
  <si>
    <t>Sachet pâtes de fruits</t>
  </si>
  <si>
    <t xml:space="preserve">Petit-fours </t>
  </si>
  <si>
    <t xml:space="preserve">Bouteille de crémant </t>
  </si>
  <si>
    <t>37,5cl</t>
  </si>
  <si>
    <t>Petit-fours</t>
  </si>
  <si>
    <t>Sachet de 2 bretzels enrobés chocolat au lait</t>
  </si>
  <si>
    <t>Sachet de 2 bretzels enrobés chocolat noir</t>
  </si>
  <si>
    <t>120g</t>
  </si>
  <si>
    <r>
      <t>Saint Nicolas chocolat</t>
    </r>
    <r>
      <rPr>
        <b/>
        <sz val="12"/>
        <color theme="1"/>
        <rFont val="Calibri"/>
        <family val="2"/>
        <scheme val="minor"/>
      </rPr>
      <t xml:space="preserve"> lait</t>
    </r>
    <r>
      <rPr>
        <sz val="12"/>
        <color theme="1"/>
        <rFont val="Calibri"/>
        <family val="2"/>
        <scheme val="minor"/>
      </rPr>
      <t xml:space="preserve"> (161) 18,5cm</t>
    </r>
  </si>
  <si>
    <r>
      <t xml:space="preserve">Saint Nicolas chocolat </t>
    </r>
    <r>
      <rPr>
        <b/>
        <sz val="12"/>
        <color theme="1"/>
        <rFont val="Calibri"/>
        <family val="2"/>
        <scheme val="minor"/>
      </rPr>
      <t>noir</t>
    </r>
    <r>
      <rPr>
        <sz val="12"/>
        <color theme="1"/>
        <rFont val="Calibri"/>
        <family val="2"/>
        <scheme val="minor"/>
      </rPr>
      <t xml:space="preserve"> (161) 18,5cm</t>
    </r>
  </si>
  <si>
    <t>LES FANTAISIES GARNIES - ÉTOILES ET SAPINS PAGE 8</t>
  </si>
  <si>
    <t>TOTAL HT</t>
  </si>
  <si>
    <t>TOTAL TTC</t>
  </si>
  <si>
    <t>5,5 % et 20 %</t>
  </si>
  <si>
    <t>190g</t>
  </si>
  <si>
    <r>
      <t xml:space="preserve">Calendrier Traineau Bleu - </t>
    </r>
    <r>
      <rPr>
        <b/>
        <i/>
        <u/>
        <sz val="9"/>
        <color theme="1"/>
        <rFont val="Calibri"/>
        <family val="2"/>
        <scheme val="minor"/>
      </rPr>
      <t>25 sujets tout chocolat lait</t>
    </r>
  </si>
  <si>
    <r>
      <t xml:space="preserve">Calendrier rouge Joyeuses Fêtes - </t>
    </r>
    <r>
      <rPr>
        <b/>
        <i/>
        <u/>
        <sz val="9"/>
        <color theme="1"/>
        <rFont val="Calibri"/>
        <family val="2"/>
        <scheme val="minor"/>
      </rPr>
      <t>25 sujets tout chocolat noir</t>
    </r>
  </si>
  <si>
    <r>
      <t>Calendrier cadeau En attendant Noël -</t>
    </r>
    <r>
      <rPr>
        <b/>
        <i/>
        <sz val="12"/>
        <color theme="1"/>
        <rFont val="Calibri"/>
        <family val="2"/>
        <scheme val="minor"/>
      </rPr>
      <t xml:space="preserve"> </t>
    </r>
    <r>
      <rPr>
        <b/>
        <i/>
        <u/>
        <sz val="9"/>
        <color theme="1"/>
        <rFont val="Calibri"/>
        <family val="2"/>
        <scheme val="minor"/>
      </rPr>
      <t>24 bonbons chocolats assortis sans alcool</t>
    </r>
  </si>
  <si>
    <t>Coffret prestige chocolats assortis</t>
  </si>
  <si>
    <t>Ballotin chocolats assortis</t>
  </si>
  <si>
    <r>
      <t xml:space="preserve">Nacelle 4 chocolats, </t>
    </r>
    <r>
      <rPr>
        <b/>
        <sz val="11"/>
        <color rgb="FF000000"/>
        <rFont val="Calibri"/>
        <family val="2"/>
        <scheme val="minor"/>
      </rPr>
      <t>ROUGE</t>
    </r>
  </si>
  <si>
    <r>
      <t xml:space="preserve">Nacelle 4 chocolats, </t>
    </r>
    <r>
      <rPr>
        <b/>
        <sz val="11"/>
        <color rgb="FF000000"/>
        <rFont val="Calibri"/>
        <family val="2"/>
        <scheme val="minor"/>
      </rPr>
      <t>OR</t>
    </r>
  </si>
  <si>
    <t>4pcs</t>
  </si>
  <si>
    <t>Coffret Nina chocolats assortis - 4 rangées</t>
  </si>
  <si>
    <t>Coffret Nina chocolats assortis - 5 rangées</t>
  </si>
  <si>
    <t>Petite tasse de Noël garnie chocolats assortis</t>
  </si>
  <si>
    <t>Grande tasse de Noël garnie chocolats assortis</t>
  </si>
  <si>
    <t>Coffret Wagon chocolat noir garni chocolats assortis</t>
  </si>
  <si>
    <t>Traineau chocolat noir garni chocolats assortis</t>
  </si>
  <si>
    <t>18g</t>
  </si>
  <si>
    <t>S.E.D MICHEL 1 rue de Gunsbach - 67400 Illkirch - Tél : 03.88.67.14.49                                                                                                                                                                                                   SARL au capital de 8.000€ - RC STRASBOURG 388 642 712 -                                                          SIRET 388 642 712 00029 APE 1082 Z TVA FR 79388 642 712 - CREDIT MUTUEL ILLKIRCH NORD 13789345 www.chocolatsmichel.fr</t>
  </si>
  <si>
    <t>Moulage lait Ange</t>
  </si>
  <si>
    <t xml:space="preserve">Moulage lait Bonhomme de neige </t>
  </si>
  <si>
    <t xml:space="preserve">Moulage lait Ange </t>
  </si>
  <si>
    <t xml:space="preserve">Moulage lait Père Noël cadeau </t>
  </si>
  <si>
    <t xml:space="preserve">Sachet de petits pains d’épices glacés </t>
  </si>
  <si>
    <t>85g</t>
  </si>
  <si>
    <t>Pâtes de fruits assorties</t>
  </si>
  <si>
    <r>
      <t xml:space="preserve">Calendrier Chalet de Noël - </t>
    </r>
    <r>
      <rPr>
        <b/>
        <i/>
        <u/>
        <sz val="9"/>
        <color theme="1"/>
        <rFont val="Calibri"/>
        <family val="2"/>
        <scheme val="minor"/>
      </rPr>
      <t>24 sujets Noël assortis fourrés pralinés</t>
    </r>
  </si>
  <si>
    <t>COFFRET JOYEUSES FÊTES - Page de couverture</t>
  </si>
  <si>
    <t>Coffret noir "Joyeuses Fêtes" chocolats assortis - 4 rangées</t>
  </si>
  <si>
    <r>
      <t xml:space="preserve">Nacelle 4 chocolats, </t>
    </r>
    <r>
      <rPr>
        <b/>
        <sz val="11"/>
        <color rgb="FF000000"/>
        <rFont val="Calibri"/>
        <family val="2"/>
        <scheme val="minor"/>
      </rPr>
      <t>BLANC</t>
    </r>
  </si>
  <si>
    <t>COFFRETS PRESTIGE - Page 3</t>
  </si>
  <si>
    <t>Coffret rouge "Joyeuses Fêtes" chocolats assortis - 4 rangées</t>
  </si>
  <si>
    <t>Coffret rouge "Joyeuses Fêtes" chocolats assortis - 5 rangées</t>
  </si>
  <si>
    <t>Coffret rouge "Joyeuses Fêtes" chocolats assortis - 6 rangées</t>
  </si>
  <si>
    <t>Botte chocolat noir garnie chocolats assortis SANS ALCOOL</t>
  </si>
  <si>
    <t>Botte chocolat lait garnie chocolats assortis SANS ALCOOL</t>
  </si>
  <si>
    <r>
      <t>Père Noël Roller / chocolat lait / 12.4 cm</t>
    </r>
    <r>
      <rPr>
        <b/>
        <sz val="10"/>
        <color theme="1"/>
        <rFont val="Calibri"/>
        <family val="2"/>
        <scheme val="minor"/>
      </rPr>
      <t xml:space="preserve"> - réf 808</t>
    </r>
  </si>
  <si>
    <r>
      <t>Sucette bonhomme de neige lait</t>
    </r>
    <r>
      <rPr>
        <b/>
        <sz val="10"/>
        <color theme="1"/>
        <rFont val="Calibri"/>
        <family val="2"/>
        <scheme val="minor"/>
      </rPr>
      <t xml:space="preserve"> - réf SBN</t>
    </r>
  </si>
  <si>
    <r>
      <t>Sucette Père Noël lait</t>
    </r>
    <r>
      <rPr>
        <b/>
        <sz val="10"/>
        <color theme="1"/>
        <rFont val="Calibri"/>
        <family val="2"/>
        <scheme val="minor"/>
      </rPr>
      <t xml:space="preserve"> - réf SPN</t>
    </r>
  </si>
  <si>
    <r>
      <t>Bonhomme de neige / chocolat lait / 10 cm</t>
    </r>
    <r>
      <rPr>
        <b/>
        <sz val="10"/>
        <color theme="1"/>
        <rFont val="Calibri"/>
        <family val="2"/>
        <scheme val="minor"/>
      </rPr>
      <t xml:space="preserve"> - réf 803</t>
    </r>
  </si>
  <si>
    <r>
      <t>Ange / chocolat lait / 12 cm</t>
    </r>
    <r>
      <rPr>
        <b/>
        <sz val="10"/>
        <color theme="1"/>
        <rFont val="Calibri"/>
        <family val="2"/>
        <scheme val="minor"/>
      </rPr>
      <t xml:space="preserve"> - réf 801</t>
    </r>
  </si>
  <si>
    <r>
      <t>Père Noël avec cadeau / chocolat lait / 14.6 cm</t>
    </r>
    <r>
      <rPr>
        <b/>
        <sz val="10"/>
        <color theme="1"/>
        <rFont val="Calibri"/>
        <family val="2"/>
        <scheme val="minor"/>
      </rPr>
      <t xml:space="preserve"> - réf 804C</t>
    </r>
  </si>
  <si>
    <r>
      <t>Père Noël lanterne / chocolat lait / 10 cm</t>
    </r>
    <r>
      <rPr>
        <b/>
        <sz val="10"/>
        <color theme="1"/>
        <rFont val="Calibri"/>
        <family val="2"/>
        <scheme val="minor"/>
      </rPr>
      <t xml:space="preserve"> - réf 806</t>
    </r>
  </si>
  <si>
    <r>
      <t xml:space="preserve">Sachet mini sujets tout chocolat </t>
    </r>
    <r>
      <rPr>
        <b/>
        <sz val="10"/>
        <color theme="1"/>
        <rFont val="Calibri"/>
        <family val="2"/>
        <scheme val="minor"/>
      </rPr>
      <t>lait</t>
    </r>
  </si>
  <si>
    <r>
      <t xml:space="preserve">Sachet mini sujets tout chocolat </t>
    </r>
    <r>
      <rPr>
        <b/>
        <sz val="10"/>
        <color theme="1"/>
        <rFont val="Calibri"/>
        <family val="2"/>
        <scheme val="minor"/>
      </rPr>
      <t>noir</t>
    </r>
  </si>
  <si>
    <r>
      <t xml:space="preserve">Sachet mini sujets tout chocolat </t>
    </r>
    <r>
      <rPr>
        <b/>
        <sz val="10"/>
        <color theme="1"/>
        <rFont val="Calibri"/>
        <family val="2"/>
        <scheme val="minor"/>
      </rPr>
      <t>assortis</t>
    </r>
  </si>
  <si>
    <r>
      <t xml:space="preserve">Sachet mini sujets </t>
    </r>
    <r>
      <rPr>
        <u/>
        <sz val="12"/>
        <color theme="1"/>
        <rFont val="Calibri"/>
        <family val="2"/>
        <scheme val="minor"/>
      </rPr>
      <t>fourrés</t>
    </r>
    <r>
      <rPr>
        <sz val="12"/>
        <color theme="1"/>
        <rFont val="Calibri"/>
        <family val="2"/>
        <scheme val="minor"/>
      </rPr>
      <t xml:space="preserve"> praliné </t>
    </r>
    <r>
      <rPr>
        <b/>
        <sz val="10"/>
        <color theme="1"/>
        <rFont val="Calibri"/>
        <family val="2"/>
        <scheme val="minor"/>
      </rPr>
      <t>lait</t>
    </r>
  </si>
  <si>
    <r>
      <t xml:space="preserve">Sachet mini sujets </t>
    </r>
    <r>
      <rPr>
        <u/>
        <sz val="12"/>
        <color theme="1"/>
        <rFont val="Calibri"/>
        <family val="2"/>
        <scheme val="minor"/>
      </rPr>
      <t>fourrés</t>
    </r>
    <r>
      <rPr>
        <sz val="12"/>
        <color theme="1"/>
        <rFont val="Calibri"/>
        <family val="2"/>
        <scheme val="minor"/>
      </rPr>
      <t xml:space="preserve"> praliné </t>
    </r>
    <r>
      <rPr>
        <b/>
        <sz val="10"/>
        <color theme="1"/>
        <rFont val="Calibri"/>
        <family val="2"/>
        <scheme val="minor"/>
      </rPr>
      <t>noir</t>
    </r>
  </si>
  <si>
    <r>
      <t xml:space="preserve">Sachet mini sujets </t>
    </r>
    <r>
      <rPr>
        <u/>
        <sz val="12"/>
        <color theme="1"/>
        <rFont val="Calibri"/>
        <family val="2"/>
        <scheme val="minor"/>
      </rPr>
      <t>fourrés</t>
    </r>
    <r>
      <rPr>
        <sz val="12"/>
        <color theme="1"/>
        <rFont val="Calibri"/>
        <family val="2"/>
        <scheme val="minor"/>
      </rPr>
      <t xml:space="preserve"> praliné </t>
    </r>
    <r>
      <rPr>
        <b/>
        <sz val="10"/>
        <color theme="1"/>
        <rFont val="Calibri"/>
        <family val="2"/>
        <scheme val="minor"/>
      </rPr>
      <t>assortis</t>
    </r>
  </si>
  <si>
    <r>
      <t xml:space="preserve">Sachet Pères Noël fourrés pralin x5 - </t>
    </r>
    <r>
      <rPr>
        <b/>
        <sz val="10"/>
        <color theme="1"/>
        <rFont val="Calibri"/>
        <family val="2"/>
        <scheme val="minor"/>
      </rPr>
      <t>chocolat lait</t>
    </r>
  </si>
  <si>
    <r>
      <t xml:space="preserve">Sachet Pères Noël fourrés pralin x5 - </t>
    </r>
    <r>
      <rPr>
        <b/>
        <sz val="10"/>
        <color theme="1"/>
        <rFont val="Calibri"/>
        <family val="2"/>
        <scheme val="minor"/>
      </rPr>
      <t>chocolat noir</t>
    </r>
  </si>
  <si>
    <r>
      <t xml:space="preserve">Sachet Pères Noël fourrés pralin x10 - </t>
    </r>
    <r>
      <rPr>
        <b/>
        <sz val="10"/>
        <color theme="1"/>
        <rFont val="Calibri"/>
        <family val="2"/>
        <scheme val="minor"/>
      </rPr>
      <t>chocolat lait</t>
    </r>
  </si>
  <si>
    <r>
      <t xml:space="preserve">Sachet Pères Noël fourrés pralin x10 - </t>
    </r>
    <r>
      <rPr>
        <b/>
        <sz val="10"/>
        <color theme="1"/>
        <rFont val="Calibri"/>
        <family val="2"/>
        <scheme val="minor"/>
      </rPr>
      <t>chocolat noir</t>
    </r>
  </si>
  <si>
    <t>Pâte à tartiner noisette du Piémont</t>
  </si>
  <si>
    <t>Sachet de Bredeles</t>
  </si>
  <si>
    <t>LES ÉCRINS NUIT ÉTOILÉE - Page 4</t>
  </si>
  <si>
    <t>Écrin "Nuit étoilée" chocolats assortis - 2 rangées</t>
  </si>
  <si>
    <t>Écrin "Nuit étoilée" chocolats assortis - 3 rangées</t>
  </si>
  <si>
    <t>Écrin "Nuit étoilée" chocolats assortis - 4 rangées</t>
  </si>
  <si>
    <t>Réglette 6 oursons guimauve enrobés chocolat au lait</t>
  </si>
  <si>
    <t>Réglette 6 oursons guimauve enrobés chocolat noir</t>
  </si>
  <si>
    <t>Réglette boules pralines assorties</t>
  </si>
  <si>
    <t>Sachet de petits pains d’épices enrobés chocolat noir</t>
  </si>
  <si>
    <t>Sachet 4 langues pain d’épices enrobées chocolat noir</t>
  </si>
  <si>
    <t>Sachet petits Pains d’épices enrobés chocolat noir</t>
  </si>
  <si>
    <r>
      <t>Saint Nicolas chocolat</t>
    </r>
    <r>
      <rPr>
        <b/>
        <sz val="12"/>
        <color theme="1"/>
        <rFont val="Calibri"/>
        <family val="2"/>
        <scheme val="minor"/>
      </rPr>
      <t xml:space="preserve"> lait</t>
    </r>
    <r>
      <rPr>
        <sz val="12"/>
        <color theme="1"/>
        <rFont val="Calibri"/>
        <family val="2"/>
        <scheme val="minor"/>
      </rPr>
      <t xml:space="preserve"> (802A) 22,5cm</t>
    </r>
  </si>
  <si>
    <r>
      <t xml:space="preserve">Saint Nicolas chocolat </t>
    </r>
    <r>
      <rPr>
        <b/>
        <sz val="12"/>
        <color theme="1"/>
        <rFont val="Calibri"/>
        <family val="2"/>
        <scheme val="minor"/>
      </rPr>
      <t>lait</t>
    </r>
    <r>
      <rPr>
        <sz val="12"/>
        <color theme="1"/>
        <rFont val="Calibri"/>
        <family val="2"/>
        <scheme val="minor"/>
      </rPr>
      <t xml:space="preserve"> (161A) 13,5cm</t>
    </r>
  </si>
  <si>
    <r>
      <t xml:space="preserve">Saint Nicolas chocolat </t>
    </r>
    <r>
      <rPr>
        <b/>
        <sz val="12"/>
        <color theme="1"/>
        <rFont val="Calibri"/>
        <family val="2"/>
        <scheme val="minor"/>
      </rPr>
      <t>noir</t>
    </r>
    <r>
      <rPr>
        <sz val="12"/>
        <color theme="1"/>
        <rFont val="Calibri"/>
        <family val="2"/>
        <scheme val="minor"/>
      </rPr>
      <t xml:space="preserve"> (802A) 22,5cm</t>
    </r>
  </si>
  <si>
    <r>
      <t xml:space="preserve">Saint Nicolas chocolat </t>
    </r>
    <r>
      <rPr>
        <b/>
        <sz val="12"/>
        <color theme="1"/>
        <rFont val="Calibri"/>
        <family val="2"/>
        <scheme val="minor"/>
      </rPr>
      <t>noir</t>
    </r>
    <r>
      <rPr>
        <sz val="12"/>
        <color theme="1"/>
        <rFont val="Calibri"/>
        <family val="2"/>
        <scheme val="minor"/>
      </rPr>
      <t xml:space="preserve"> (161A) 13,5cm</t>
    </r>
  </si>
  <si>
    <t>Bûche chocolat noir garnie chocolats assortis</t>
  </si>
  <si>
    <t>Tarif préférentiel entreprise Noël 2026</t>
  </si>
  <si>
    <t>LES ÉCRINS NUIT ÉTOILÉE - Page 1</t>
  </si>
  <si>
    <t>COFFRETS ROUGES JOYEUSES FÊTES - Page 2</t>
  </si>
  <si>
    <t>COFFRETS FLEURS DE CACAO - Page 4</t>
  </si>
  <si>
    <t>Coffret fleur de cacao chocolats assortis</t>
  </si>
  <si>
    <t>440g</t>
  </si>
  <si>
    <t>700g</t>
  </si>
  <si>
    <t>BALLOTINS - Page 5</t>
  </si>
  <si>
    <t xml:space="preserve">Panier numéro 1 </t>
  </si>
  <si>
    <t>LES PANIERS GARNIS - PAGE 10</t>
  </si>
  <si>
    <t xml:space="preserve">Panier numéro 2 </t>
  </si>
  <si>
    <t>Sachet de chocolats assortis</t>
  </si>
  <si>
    <t>Kougelhopf garni - chocolats assortis</t>
  </si>
  <si>
    <t>Boule de Noël</t>
  </si>
  <si>
    <t>Sachet petits Pains d’épices glacés</t>
  </si>
  <si>
    <r>
      <t xml:space="preserve">Saint Nicolas chocolat </t>
    </r>
    <r>
      <rPr>
        <b/>
        <sz val="12"/>
        <color theme="1"/>
        <rFont val="Calibri"/>
        <family val="2"/>
        <scheme val="minor"/>
      </rPr>
      <t>lait</t>
    </r>
    <r>
      <rPr>
        <sz val="12"/>
        <color theme="1"/>
        <rFont val="Calibri"/>
        <family val="2"/>
        <scheme val="minor"/>
      </rPr>
      <t xml:space="preserve"> (802C) 25cm</t>
    </r>
  </si>
  <si>
    <r>
      <t xml:space="preserve">Saint Nicolas chocolat </t>
    </r>
    <r>
      <rPr>
        <b/>
        <sz val="12"/>
        <color theme="1"/>
        <rFont val="Calibri"/>
        <family val="2"/>
        <scheme val="minor"/>
      </rPr>
      <t>noir</t>
    </r>
    <r>
      <rPr>
        <sz val="12"/>
        <color theme="1"/>
        <rFont val="Calibri"/>
        <family val="2"/>
        <scheme val="minor"/>
      </rPr>
      <t xml:space="preserve"> (802C) 25cm</t>
    </r>
  </si>
  <si>
    <t>LES GOURMANDISES - PAGE 11</t>
  </si>
  <si>
    <t>LES DOUCEURS ALSACIENNES - PAGE 12</t>
  </si>
  <si>
    <t>SAINT NICOLAS - PAGE 14</t>
  </si>
  <si>
    <t>Entreprise : CSE ALE</t>
  </si>
  <si>
    <t>Adresse : 260 RUE LEON FOUCAULT 67400 ILLKIRCH</t>
  </si>
  <si>
    <t>Personne a contacter : WESTPHAL CELINE</t>
  </si>
  <si>
    <t>Mail : celine.westphal@al-enterprise.com</t>
  </si>
  <si>
    <t>Téléphone : 03.90.67.76.93.</t>
  </si>
  <si>
    <t>Nom du salarié</t>
  </si>
  <si>
    <t xml:space="preserve">Date d’enlèvement de la commande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</si>
</sst>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3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i/>
      <sz val="12"/>
      <color rgb="FFFFFFFF"/>
      <name val="Calibri"/>
      <family val="2"/>
      <scheme val="minor"/>
    </font>
    <font>
      <sz val="11"/>
      <name val="Calibri"/>
      <family val="2"/>
      <scheme val="minor"/>
    </font>
    <font>
      <b/>
      <i/>
      <u/>
      <sz val="14"/>
      <color rgb="FFC00000"/>
      <name val="Calibri"/>
      <family val="2"/>
      <scheme val="minor"/>
    </font>
    <font>
      <b/>
      <i/>
      <sz val="12"/>
      <color theme="1" tint="4.9989318521683403E-2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u/>
      <sz val="9"/>
      <color theme="1"/>
      <name val="Calibri"/>
      <family val="2"/>
      <scheme val="minor"/>
    </font>
    <font>
      <sz val="16"/>
      <color rgb="FFC00000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05510"/>
        <bgColor indexed="64"/>
      </patternFill>
    </fill>
    <fill>
      <patternFill patternType="solid">
        <fgColor rgb="FFFFD08B"/>
        <bgColor indexed="64"/>
      </patternFill>
    </fill>
  </fills>
  <borders count="39">
    <border>
      <left/>
      <right/>
      <top/>
      <bottom/>
      <diagonal/>
    </border>
    <border>
      <left style="medium">
        <color rgb="FFD9D9D9"/>
      </left>
      <right/>
      <top style="medium">
        <color rgb="FFD9D9D9"/>
      </top>
      <bottom/>
      <diagonal/>
    </border>
    <border>
      <left/>
      <right/>
      <top style="medium">
        <color rgb="FFD9D9D9"/>
      </top>
      <bottom/>
      <diagonal/>
    </border>
    <border>
      <left style="medium">
        <color rgb="FFD9D9D9"/>
      </left>
      <right/>
      <top/>
      <bottom/>
      <diagonal/>
    </border>
    <border>
      <left/>
      <right/>
      <top/>
      <bottom style="medium">
        <color rgb="FFD9D9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rgb="FFD9D9D9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D9D9D9"/>
      </top>
      <bottom style="medium">
        <color rgb="FFD9D9D9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D9D9D9"/>
      </bottom>
      <diagonal/>
    </border>
    <border>
      <left style="medium">
        <color indexed="64"/>
      </left>
      <right/>
      <top/>
      <bottom style="medium">
        <color rgb="FFD9D9D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D9D9D9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1">
    <xf numFmtId="0" fontId="0" fillId="0" borderId="0" xfId="0"/>
    <xf numFmtId="0" fontId="0" fillId="0" borderId="0" xfId="0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164" fontId="0" fillId="0" borderId="5" xfId="1" applyNumberFormat="1" applyFont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2" fontId="0" fillId="6" borderId="5" xfId="0" applyNumberFormat="1" applyFill="1" applyBorder="1" applyAlignment="1">
      <alignment horizontal="center" vertical="center"/>
    </xf>
    <xf numFmtId="0" fontId="6" fillId="6" borderId="15" xfId="0" applyFont="1" applyFill="1" applyBorder="1" applyAlignment="1">
      <alignment horizontal="center" vertical="center" wrapText="1"/>
    </xf>
    <xf numFmtId="14" fontId="0" fillId="6" borderId="16" xfId="0" applyNumberForma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 wrapText="1"/>
    </xf>
    <xf numFmtId="14" fontId="0" fillId="0" borderId="16" xfId="0" applyNumberFormat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6" fillId="6" borderId="18" xfId="0" applyFont="1" applyFill="1" applyBorder="1" applyAlignment="1">
      <alignment horizontal="center" vertical="center" wrapText="1"/>
    </xf>
    <xf numFmtId="0" fontId="16" fillId="3" borderId="19" xfId="0" applyFont="1" applyFill="1" applyBorder="1" applyAlignment="1">
      <alignment horizontal="center" vertical="center" wrapText="1"/>
    </xf>
    <xf numFmtId="9" fontId="0" fillId="0" borderId="5" xfId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0" fillId="0" borderId="14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2" fontId="0" fillId="0" borderId="22" xfId="0" applyNumberFormat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vertical="center" wrapText="1"/>
    </xf>
    <xf numFmtId="164" fontId="0" fillId="0" borderId="22" xfId="1" applyNumberFormat="1" applyFont="1" applyBorder="1" applyAlignment="1">
      <alignment horizontal="center" vertical="center"/>
    </xf>
    <xf numFmtId="2" fontId="0" fillId="6" borderId="22" xfId="0" applyNumberFormat="1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2" fillId="0" borderId="13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10" fillId="4" borderId="27" xfId="0" applyFont="1" applyFill="1" applyBorder="1" applyAlignment="1">
      <alignment horizontal="left" vertical="center" wrapText="1"/>
    </xf>
    <xf numFmtId="0" fontId="10" fillId="4" borderId="28" xfId="0" applyFont="1" applyFill="1" applyBorder="1" applyAlignment="1">
      <alignment horizontal="left" vertical="center" wrapText="1"/>
    </xf>
    <xf numFmtId="0" fontId="10" fillId="4" borderId="28" xfId="0" applyFont="1" applyFill="1" applyBorder="1" applyAlignment="1">
      <alignment horizontal="left" vertical="center"/>
    </xf>
    <xf numFmtId="0" fontId="21" fillId="0" borderId="28" xfId="0" applyFont="1" applyBorder="1" applyAlignment="1">
      <alignment horizontal="left" vertical="center"/>
    </xf>
    <xf numFmtId="0" fontId="21" fillId="0" borderId="28" xfId="0" applyFont="1" applyBorder="1" applyAlignment="1">
      <alignment horizontal="center" vertical="center"/>
    </xf>
    <xf numFmtId="0" fontId="21" fillId="0" borderId="7" xfId="0" applyFont="1" applyBorder="1"/>
    <xf numFmtId="0" fontId="15" fillId="0" borderId="6" xfId="0" applyFont="1" applyBorder="1" applyAlignment="1">
      <alignment horizontal="left" vertical="center"/>
    </xf>
    <xf numFmtId="0" fontId="0" fillId="5" borderId="38" xfId="0" applyFill="1" applyBorder="1"/>
    <xf numFmtId="0" fontId="4" fillId="5" borderId="13" xfId="0" applyFont="1" applyFill="1" applyBorder="1" applyAlignment="1">
      <alignment horizontal="left" vertical="center" wrapText="1"/>
    </xf>
    <xf numFmtId="0" fontId="4" fillId="5" borderId="14" xfId="0" applyFont="1" applyFill="1" applyBorder="1" applyAlignment="1">
      <alignment horizontal="left" vertical="center" wrapText="1"/>
    </xf>
    <xf numFmtId="0" fontId="19" fillId="0" borderId="30" xfId="0" applyFont="1" applyBorder="1" applyAlignment="1">
      <alignment horizontal="center" vertical="center" wrapText="1"/>
    </xf>
    <xf numFmtId="0" fontId="19" fillId="0" borderId="31" xfId="0" applyFont="1" applyBorder="1" applyAlignment="1">
      <alignment horizontal="center" vertical="center" wrapText="1"/>
    </xf>
    <xf numFmtId="0" fontId="19" fillId="0" borderId="32" xfId="0" applyFont="1" applyBorder="1" applyAlignment="1">
      <alignment horizontal="center" vertical="center" wrapText="1"/>
    </xf>
    <xf numFmtId="0" fontId="19" fillId="0" borderId="33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34" xfId="0" applyFont="1" applyBorder="1" applyAlignment="1">
      <alignment horizontal="center" vertical="center" wrapText="1"/>
    </xf>
    <xf numFmtId="0" fontId="19" fillId="0" borderId="35" xfId="0" applyFont="1" applyBorder="1" applyAlignment="1">
      <alignment horizontal="center" vertical="center" wrapText="1"/>
    </xf>
    <xf numFmtId="0" fontId="19" fillId="0" borderId="36" xfId="0" applyFont="1" applyBorder="1" applyAlignment="1">
      <alignment horizontal="center" vertical="center" wrapText="1"/>
    </xf>
    <xf numFmtId="0" fontId="19" fillId="0" borderId="37" xfId="0" applyFont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left" vertical="center" wrapText="1"/>
    </xf>
    <xf numFmtId="0" fontId="7" fillId="5" borderId="12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7" fillId="5" borderId="13" xfId="0" applyFont="1" applyFill="1" applyBorder="1" applyAlignment="1">
      <alignment horizontal="left" vertical="center" wrapText="1"/>
    </xf>
    <xf numFmtId="0" fontId="7" fillId="5" borderId="14" xfId="0" applyFont="1" applyFill="1" applyBorder="1" applyAlignment="1">
      <alignment horizontal="left" vertical="center" wrapText="1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2" fontId="0" fillId="6" borderId="5" xfId="0" applyNumberFormat="1" applyFill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2" fontId="0" fillId="0" borderId="22" xfId="0" applyNumberFormat="1" applyBorder="1" applyAlignment="1">
      <alignment horizontal="center" vertical="center"/>
    </xf>
    <xf numFmtId="2" fontId="0" fillId="0" borderId="23" xfId="0" applyNumberFormat="1" applyBorder="1" applyAlignment="1">
      <alignment horizontal="center" vertical="center"/>
    </xf>
    <xf numFmtId="2" fontId="0" fillId="0" borderId="17" xfId="0" applyNumberFormat="1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4" fillId="5" borderId="10" xfId="0" applyFont="1" applyFill="1" applyBorder="1" applyAlignment="1">
      <alignment horizontal="left" vertical="center" wrapText="1"/>
    </xf>
    <xf numFmtId="0" fontId="4" fillId="5" borderId="12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0" fillId="4" borderId="0" xfId="0" applyFont="1" applyFill="1" applyAlignment="1">
      <alignment horizontal="left" vertical="center" wrapTex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5" fillId="2" borderId="24" xfId="0" applyFont="1" applyFill="1" applyBorder="1" applyAlignment="1">
      <alignment horizontal="left" vertical="center" wrapText="1"/>
    </xf>
    <xf numFmtId="0" fontId="15" fillId="2" borderId="25" xfId="0" applyFont="1" applyFill="1" applyBorder="1" applyAlignment="1">
      <alignment horizontal="left" vertical="center" wrapText="1"/>
    </xf>
    <xf numFmtId="0" fontId="15" fillId="2" borderId="26" xfId="0" applyFont="1" applyFill="1" applyBorder="1" applyAlignment="1">
      <alignment horizontal="left" vertical="center" wrapText="1"/>
    </xf>
    <xf numFmtId="0" fontId="4" fillId="5" borderId="6" xfId="0" applyFont="1" applyFill="1" applyBorder="1" applyAlignment="1">
      <alignment horizontal="left" vertical="center" wrapText="1"/>
    </xf>
    <xf numFmtId="0" fontId="4" fillId="5" borderId="7" xfId="0" applyFont="1" applyFill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1" fillId="5" borderId="20" xfId="0" applyFont="1" applyFill="1" applyBorder="1" applyAlignment="1">
      <alignment horizontal="center" vertical="center" wrapText="1"/>
    </xf>
    <xf numFmtId="0" fontId="11" fillId="5" borderId="21" xfId="0" applyFont="1" applyFill="1" applyBorder="1" applyAlignment="1">
      <alignment horizontal="center" vertical="center" wrapText="1"/>
    </xf>
    <xf numFmtId="0" fontId="11" fillId="5" borderId="36" xfId="0" applyFont="1" applyFill="1" applyBorder="1" applyAlignment="1">
      <alignment horizontal="center" vertical="center" wrapText="1"/>
    </xf>
    <xf numFmtId="0" fontId="11" fillId="5" borderId="37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4" fillId="5" borderId="11" xfId="0" applyFont="1" applyFill="1" applyBorder="1" applyAlignment="1">
      <alignment horizontal="left" vertical="center" wrapText="1"/>
    </xf>
    <xf numFmtId="0" fontId="4" fillId="5" borderId="9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5" borderId="0" xfId="0" applyFont="1" applyFill="1" applyAlignment="1">
      <alignment horizontal="left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colors>
    <mruColors>
      <color rgb="FFF05510"/>
      <color rgb="FF009900"/>
      <color rgb="FF339933"/>
      <color rgb="FF336600"/>
      <color rgb="FF669900"/>
      <color rgb="FF006600"/>
      <color rgb="FF3A5F3B"/>
      <color rgb="FF4B5534"/>
      <color rgb="FFFFDDAB"/>
      <color rgb="FFFFD0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270106</xdr:colOff>
      <xdr:row>1</xdr:row>
      <xdr:rowOff>273804</xdr:rowOff>
    </xdr:from>
    <xdr:to>
      <xdr:col>10</xdr:col>
      <xdr:colOff>727502</xdr:colOff>
      <xdr:row>4</xdr:row>
      <xdr:rowOff>242109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C9FC92F-AB62-4E2E-964C-C38740832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5400" y="699628"/>
          <a:ext cx="2691102" cy="124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AF5EA-56D5-4EF5-BABD-2F209B107D78}">
  <sheetPr>
    <pageSetUpPr fitToPage="1"/>
  </sheetPr>
  <dimension ref="A1:T190"/>
  <sheetViews>
    <sheetView tabSelected="1" zoomScale="85" zoomScaleNormal="85" workbookViewId="0">
      <selection activeCell="L153" sqref="L153"/>
    </sheetView>
  </sheetViews>
  <sheetFormatPr baseColWidth="10" defaultRowHeight="14.5" x14ac:dyDescent="0.35"/>
  <cols>
    <col min="1" max="1" width="58" customWidth="1"/>
    <col min="2" max="2" width="8.81640625" style="1" customWidth="1"/>
    <col min="3" max="3" width="8.1796875" style="1" customWidth="1"/>
    <col min="4" max="5" width="9.54296875" style="1" customWidth="1"/>
    <col min="6" max="6" width="11.453125" style="2"/>
    <col min="7" max="7" width="0" style="1" hidden="1" customWidth="1"/>
    <col min="8" max="8" width="10.7265625" style="1" bestFit="1" customWidth="1"/>
    <col min="9" max="9" width="11.453125" style="1"/>
    <col min="10" max="10" width="11.08984375" style="1" hidden="1" customWidth="1"/>
    <col min="11" max="11" width="14.90625" customWidth="1"/>
    <col min="13" max="13" width="11.453125" customWidth="1"/>
  </cols>
  <sheetData>
    <row r="1" spans="1:11" ht="33.75" customHeight="1" thickBot="1" x14ac:dyDescent="0.4">
      <c r="A1" s="81" t="s">
        <v>186</v>
      </c>
      <c r="B1" s="82"/>
      <c r="C1" s="82"/>
      <c r="D1" s="83"/>
      <c r="F1" s="1"/>
    </row>
    <row r="2" spans="1:11" ht="33.75" customHeight="1" thickBot="1" x14ac:dyDescent="0.4">
      <c r="A2" s="81" t="s">
        <v>187</v>
      </c>
      <c r="B2" s="82"/>
      <c r="C2" s="82"/>
      <c r="D2" s="83"/>
      <c r="F2" s="1"/>
    </row>
    <row r="3" spans="1:11" ht="33.75" customHeight="1" thickBot="1" x14ac:dyDescent="0.4">
      <c r="A3" s="81" t="s">
        <v>188</v>
      </c>
      <c r="B3" s="82"/>
      <c r="C3" s="82"/>
      <c r="D3" s="83"/>
      <c r="F3" s="1"/>
    </row>
    <row r="4" spans="1:11" ht="33.75" customHeight="1" thickBot="1" x14ac:dyDescent="0.4">
      <c r="A4" s="81" t="s">
        <v>190</v>
      </c>
      <c r="B4" s="82"/>
      <c r="C4" s="82"/>
      <c r="D4" s="83"/>
      <c r="F4" s="1"/>
    </row>
    <row r="5" spans="1:11" ht="33.75" customHeight="1" thickBot="1" x14ac:dyDescent="0.4">
      <c r="A5" s="81" t="s">
        <v>189</v>
      </c>
      <c r="B5" s="82"/>
      <c r="C5" s="82"/>
      <c r="D5" s="83"/>
      <c r="F5" s="1"/>
    </row>
    <row r="6" spans="1:11" ht="45.75" customHeight="1" thickBot="1" x14ac:dyDescent="0.4">
      <c r="A6" s="81" t="s">
        <v>192</v>
      </c>
      <c r="B6" s="82" t="s">
        <v>0</v>
      </c>
      <c r="C6" s="82"/>
      <c r="D6" s="83"/>
      <c r="E6" s="46" t="s">
        <v>191</v>
      </c>
      <c r="F6" s="43"/>
      <c r="G6" s="44"/>
      <c r="H6" s="44"/>
      <c r="I6" s="44"/>
      <c r="J6" s="44"/>
      <c r="K6" s="45"/>
    </row>
    <row r="7" spans="1:11" ht="21" customHeight="1" thickBot="1" x14ac:dyDescent="0.4">
      <c r="A7" s="88" t="s">
        <v>166</v>
      </c>
      <c r="B7" s="89"/>
      <c r="C7" s="89"/>
      <c r="D7" s="89"/>
      <c r="E7" s="90"/>
      <c r="F7" s="90"/>
      <c r="G7" s="90"/>
      <c r="H7" s="90"/>
      <c r="I7" s="90"/>
      <c r="J7" s="91"/>
      <c r="K7" s="47"/>
    </row>
    <row r="8" spans="1:11" ht="26.25" customHeight="1" thickBot="1" x14ac:dyDescent="0.4">
      <c r="A8" s="14" t="s">
        <v>1</v>
      </c>
      <c r="B8" s="14" t="s">
        <v>2</v>
      </c>
      <c r="C8" s="14" t="s">
        <v>3</v>
      </c>
      <c r="D8" s="14" t="s">
        <v>4</v>
      </c>
      <c r="E8" s="15" t="s">
        <v>5</v>
      </c>
      <c r="F8" s="16" t="s">
        <v>6</v>
      </c>
      <c r="G8" s="17" t="s">
        <v>7</v>
      </c>
      <c r="H8" s="14" t="s">
        <v>8</v>
      </c>
      <c r="I8" s="14" t="s">
        <v>9</v>
      </c>
      <c r="J8" s="14" t="s">
        <v>10</v>
      </c>
      <c r="K8" s="14" t="s">
        <v>10</v>
      </c>
    </row>
    <row r="9" spans="1:11" ht="13.5" customHeight="1" thickBot="1" x14ac:dyDescent="0.4">
      <c r="F9" s="10" t="s">
        <v>11</v>
      </c>
      <c r="G9" s="12" t="s">
        <v>11</v>
      </c>
    </row>
    <row r="10" spans="1:11" ht="21" customHeight="1" thickBot="1" x14ac:dyDescent="0.4">
      <c r="B10" s="92" t="s">
        <v>12</v>
      </c>
      <c r="C10" s="92"/>
      <c r="D10" s="92"/>
      <c r="E10" s="92"/>
      <c r="F10" s="11">
        <v>46347</v>
      </c>
      <c r="G10" s="13">
        <v>46361</v>
      </c>
    </row>
    <row r="11" spans="1:11" ht="37.5" customHeight="1" x14ac:dyDescent="0.35">
      <c r="A11" s="93" t="s">
        <v>13</v>
      </c>
      <c r="B11" s="94"/>
      <c r="C11" s="94"/>
      <c r="D11" s="94"/>
      <c r="E11" s="94"/>
      <c r="F11" s="95"/>
      <c r="G11" s="95"/>
      <c r="H11" s="94"/>
      <c r="I11" s="94"/>
      <c r="J11" s="94"/>
    </row>
    <row r="12" spans="1:11" ht="21" hidden="1" customHeight="1" x14ac:dyDescent="0.35">
      <c r="A12" s="96" t="s">
        <v>123</v>
      </c>
      <c r="B12" s="97"/>
      <c r="C12" s="98"/>
      <c r="D12" s="99"/>
      <c r="E12" s="99"/>
      <c r="F12" s="99"/>
      <c r="G12" s="99"/>
      <c r="H12" s="99"/>
      <c r="I12" s="99"/>
      <c r="J12" s="99"/>
    </row>
    <row r="13" spans="1:11" ht="21" hidden="1" customHeight="1" x14ac:dyDescent="0.35">
      <c r="A13" s="5" t="s">
        <v>124</v>
      </c>
      <c r="B13" s="6" t="s">
        <v>42</v>
      </c>
      <c r="C13" s="7">
        <v>5.5E-2</v>
      </c>
      <c r="D13" s="8">
        <f>(E13*(1+C13))</f>
        <v>26.290600000000001</v>
      </c>
      <c r="E13" s="6">
        <v>24.92</v>
      </c>
      <c r="F13" s="9">
        <f>(E13*0.88)</f>
        <v>21.929600000000001</v>
      </c>
      <c r="G13" s="8">
        <f>E13*0.93</f>
        <v>23.175600000000003</v>
      </c>
      <c r="H13" s="6"/>
      <c r="I13" s="6"/>
      <c r="J13" s="6"/>
    </row>
    <row r="14" spans="1:11" ht="21" customHeight="1" x14ac:dyDescent="0.35">
      <c r="A14" s="48" t="s">
        <v>167</v>
      </c>
      <c r="B14" s="49"/>
      <c r="C14" s="20"/>
      <c r="D14" s="20"/>
      <c r="E14" s="20"/>
      <c r="F14" s="20"/>
      <c r="G14" s="20"/>
      <c r="H14" s="20"/>
      <c r="I14" s="20"/>
      <c r="J14" s="20"/>
    </row>
    <row r="15" spans="1:11" ht="21" customHeight="1" x14ac:dyDescent="0.35">
      <c r="A15" s="5" t="s">
        <v>152</v>
      </c>
      <c r="B15" s="6" t="s">
        <v>50</v>
      </c>
      <c r="C15" s="7">
        <v>5.5E-2</v>
      </c>
      <c r="D15" s="8">
        <f t="shared" ref="D15:D18" si="0">(E15*(1+C15))</f>
        <v>10.433949999999999</v>
      </c>
      <c r="E15" s="6">
        <v>9.89</v>
      </c>
      <c r="F15" s="9">
        <f t="shared" ref="F15:F18" si="1">(E15*0.88)</f>
        <v>8.7032000000000007</v>
      </c>
      <c r="G15" s="8">
        <f t="shared" ref="G15:G18" si="2">E15*0.93</f>
        <v>9.1977000000000011</v>
      </c>
      <c r="H15" s="6"/>
      <c r="I15" s="6">
        <f>F15*H15</f>
        <v>0</v>
      </c>
      <c r="J15" s="6">
        <f>I15*(1+C15/100)</f>
        <v>0</v>
      </c>
      <c r="K15" s="6">
        <f>I15*(1+C15)</f>
        <v>0</v>
      </c>
    </row>
    <row r="16" spans="1:11" ht="21" customHeight="1" x14ac:dyDescent="0.35">
      <c r="A16" s="5" t="s">
        <v>153</v>
      </c>
      <c r="B16" s="6" t="s">
        <v>51</v>
      </c>
      <c r="C16" s="7">
        <v>5.5E-2</v>
      </c>
      <c r="D16" s="8">
        <f t="shared" si="0"/>
        <v>15.740599999999999</v>
      </c>
      <c r="E16" s="6">
        <v>14.92</v>
      </c>
      <c r="F16" s="9">
        <f t="shared" si="1"/>
        <v>13.1296</v>
      </c>
      <c r="G16" s="8">
        <f t="shared" si="2"/>
        <v>13.8756</v>
      </c>
      <c r="H16" s="6"/>
      <c r="I16" s="6">
        <f t="shared" ref="I16:I18" si="3">F16*H16</f>
        <v>0</v>
      </c>
      <c r="J16" s="6">
        <f t="shared" ref="J16:J18" si="4">I16*(1+C16/100)</f>
        <v>0</v>
      </c>
      <c r="K16" s="6">
        <f t="shared" ref="K16:K79" si="5">I16*(1+C16)</f>
        <v>0</v>
      </c>
    </row>
    <row r="17" spans="1:11" ht="21" customHeight="1" x14ac:dyDescent="0.35">
      <c r="A17" s="5" t="s">
        <v>153</v>
      </c>
      <c r="B17" s="6" t="s">
        <v>52</v>
      </c>
      <c r="C17" s="7">
        <v>5.5E-2</v>
      </c>
      <c r="D17" s="8">
        <f t="shared" si="0"/>
        <v>24.31775</v>
      </c>
      <c r="E17" s="6">
        <v>23.05</v>
      </c>
      <c r="F17" s="9">
        <f t="shared" si="1"/>
        <v>20.284000000000002</v>
      </c>
      <c r="G17" s="8">
        <f t="shared" si="2"/>
        <v>21.436500000000002</v>
      </c>
      <c r="H17" s="6"/>
      <c r="I17" s="6">
        <f t="shared" si="3"/>
        <v>0</v>
      </c>
      <c r="J17" s="6">
        <f t="shared" si="4"/>
        <v>0</v>
      </c>
      <c r="K17" s="6">
        <f t="shared" si="5"/>
        <v>0</v>
      </c>
    </row>
    <row r="18" spans="1:11" ht="21" customHeight="1" x14ac:dyDescent="0.35">
      <c r="A18" s="5" t="s">
        <v>154</v>
      </c>
      <c r="B18" s="6" t="s">
        <v>53</v>
      </c>
      <c r="C18" s="7">
        <v>5.5E-2</v>
      </c>
      <c r="D18" s="8">
        <f t="shared" si="0"/>
        <v>29.445049999999998</v>
      </c>
      <c r="E18" s="6">
        <v>27.91</v>
      </c>
      <c r="F18" s="9">
        <f t="shared" si="1"/>
        <v>24.5608</v>
      </c>
      <c r="G18" s="8">
        <f t="shared" si="2"/>
        <v>25.956300000000002</v>
      </c>
      <c r="H18" s="6"/>
      <c r="I18" s="6">
        <f t="shared" si="3"/>
        <v>0</v>
      </c>
      <c r="J18" s="6">
        <f t="shared" si="4"/>
        <v>0</v>
      </c>
      <c r="K18" s="6">
        <f t="shared" si="5"/>
        <v>0</v>
      </c>
    </row>
    <row r="19" spans="1:11" ht="21" customHeight="1" x14ac:dyDescent="0.35">
      <c r="A19" s="48" t="s">
        <v>168</v>
      </c>
      <c r="B19" s="49"/>
      <c r="C19" s="36"/>
      <c r="D19" s="37"/>
      <c r="E19" s="37"/>
      <c r="F19" s="37"/>
      <c r="G19" s="37"/>
      <c r="H19" s="37"/>
      <c r="I19" s="37"/>
      <c r="J19" s="37"/>
      <c r="K19" s="6">
        <f t="shared" si="5"/>
        <v>0</v>
      </c>
    </row>
    <row r="20" spans="1:11" ht="21" customHeight="1" x14ac:dyDescent="0.35">
      <c r="A20" s="5" t="s">
        <v>127</v>
      </c>
      <c r="B20" s="6" t="s">
        <v>42</v>
      </c>
      <c r="C20" s="7">
        <v>5.5E-2</v>
      </c>
      <c r="D20" s="8">
        <f>(E20*(1+C20))</f>
        <v>26.290600000000001</v>
      </c>
      <c r="E20" s="6">
        <v>24.92</v>
      </c>
      <c r="F20" s="9">
        <f t="shared" ref="F20:F22" si="6">(E20*0.88)</f>
        <v>21.929600000000001</v>
      </c>
      <c r="G20" s="8">
        <f t="shared" ref="G20:G22" si="7">E20*0.93</f>
        <v>23.175600000000003</v>
      </c>
      <c r="H20" s="21"/>
      <c r="I20" s="6">
        <f>F20*H20</f>
        <v>0</v>
      </c>
      <c r="J20" s="6">
        <f>I20*(1+C20/100)</f>
        <v>0</v>
      </c>
      <c r="K20" s="6">
        <f t="shared" si="5"/>
        <v>0</v>
      </c>
    </row>
    <row r="21" spans="1:11" ht="21" customHeight="1" x14ac:dyDescent="0.35">
      <c r="A21" s="5" t="s">
        <v>128</v>
      </c>
      <c r="B21" s="6" t="s">
        <v>54</v>
      </c>
      <c r="C21" s="7">
        <v>5.5E-2</v>
      </c>
      <c r="D21" s="8">
        <f t="shared" ref="D21:D22" si="8">(E21*(1+C21))</f>
        <v>35.775049999999993</v>
      </c>
      <c r="E21" s="6">
        <v>33.909999999999997</v>
      </c>
      <c r="F21" s="9">
        <f t="shared" si="6"/>
        <v>29.840799999999998</v>
      </c>
      <c r="G21" s="8">
        <f t="shared" si="7"/>
        <v>31.536299999999997</v>
      </c>
      <c r="H21" s="21"/>
      <c r="I21" s="6">
        <f t="shared" ref="I21:I22" si="9">F21*H21</f>
        <v>0</v>
      </c>
      <c r="J21" s="6">
        <f t="shared" ref="J21:J22" si="10">I21*(1+C21/100)</f>
        <v>0</v>
      </c>
      <c r="K21" s="6">
        <f t="shared" si="5"/>
        <v>0</v>
      </c>
    </row>
    <row r="22" spans="1:11" ht="21" customHeight="1" x14ac:dyDescent="0.35">
      <c r="A22" s="5" t="s">
        <v>129</v>
      </c>
      <c r="B22" s="6" t="s">
        <v>55</v>
      </c>
      <c r="C22" s="7">
        <v>5.5E-2</v>
      </c>
      <c r="D22" s="8">
        <f t="shared" si="8"/>
        <v>51.209699999999998</v>
      </c>
      <c r="E22" s="6">
        <v>48.54</v>
      </c>
      <c r="F22" s="9">
        <f t="shared" si="6"/>
        <v>42.715200000000003</v>
      </c>
      <c r="G22" s="8">
        <f t="shared" si="7"/>
        <v>45.142200000000003</v>
      </c>
      <c r="H22" s="21"/>
      <c r="I22" s="6">
        <f t="shared" si="9"/>
        <v>0</v>
      </c>
      <c r="J22" s="6">
        <f t="shared" si="10"/>
        <v>0</v>
      </c>
      <c r="K22" s="6">
        <f t="shared" si="5"/>
        <v>0</v>
      </c>
    </row>
    <row r="23" spans="1:11" ht="21" customHeight="1" x14ac:dyDescent="0.35">
      <c r="A23" s="48" t="s">
        <v>126</v>
      </c>
      <c r="B23" s="49"/>
      <c r="C23" s="36"/>
      <c r="D23" s="37"/>
      <c r="E23" s="37"/>
      <c r="F23" s="37"/>
      <c r="G23" s="37"/>
      <c r="H23" s="37"/>
      <c r="I23" s="37"/>
      <c r="J23" s="37"/>
      <c r="K23" s="6">
        <f t="shared" si="5"/>
        <v>0</v>
      </c>
    </row>
    <row r="24" spans="1:11" ht="21" customHeight="1" x14ac:dyDescent="0.35">
      <c r="A24" s="5" t="s">
        <v>102</v>
      </c>
      <c r="B24" s="6" t="s">
        <v>44</v>
      </c>
      <c r="C24" s="7">
        <v>5.5E-2</v>
      </c>
      <c r="D24" s="8">
        <f>(E24*(1+C24))</f>
        <v>27.493299999999998</v>
      </c>
      <c r="E24" s="6">
        <v>26.06</v>
      </c>
      <c r="F24" s="9">
        <f t="shared" ref="F24:F32" si="11">(E24*0.88)</f>
        <v>22.9328</v>
      </c>
      <c r="G24" s="8">
        <f t="shared" ref="G24:G32" si="12">E24*0.93</f>
        <v>24.235800000000001</v>
      </c>
      <c r="H24" s="6"/>
      <c r="I24" s="6">
        <f>F24*H24</f>
        <v>0</v>
      </c>
      <c r="J24" s="6">
        <f>I24*(1+C24/100)</f>
        <v>0</v>
      </c>
      <c r="K24" s="6">
        <f t="shared" si="5"/>
        <v>0</v>
      </c>
    </row>
    <row r="25" spans="1:11" ht="21" customHeight="1" x14ac:dyDescent="0.35">
      <c r="A25" s="5" t="s">
        <v>102</v>
      </c>
      <c r="B25" s="6" t="s">
        <v>45</v>
      </c>
      <c r="C25" s="7">
        <v>5.5E-2</v>
      </c>
      <c r="D25" s="8">
        <f t="shared" ref="D25:D27" si="13">(E25*(1+C25))</f>
        <v>37.019950000000001</v>
      </c>
      <c r="E25" s="6">
        <v>35.090000000000003</v>
      </c>
      <c r="F25" s="9">
        <f t="shared" si="11"/>
        <v>30.879200000000004</v>
      </c>
      <c r="G25" s="8">
        <f t="shared" si="12"/>
        <v>32.633700000000005</v>
      </c>
      <c r="H25" s="6"/>
      <c r="I25" s="6">
        <f t="shared" ref="I25:I27" si="14">F25*H25</f>
        <v>0</v>
      </c>
      <c r="J25" s="6">
        <f t="shared" ref="J25:J27" si="15">I25*(1+C25/100)</f>
        <v>0</v>
      </c>
      <c r="K25" s="6">
        <f t="shared" si="5"/>
        <v>0</v>
      </c>
    </row>
    <row r="26" spans="1:11" ht="21" customHeight="1" x14ac:dyDescent="0.35">
      <c r="A26" s="5" t="s">
        <v>102</v>
      </c>
      <c r="B26" s="6" t="s">
        <v>47</v>
      </c>
      <c r="C26" s="7">
        <v>5.5E-2</v>
      </c>
      <c r="D26" s="8">
        <f t="shared" si="13"/>
        <v>50.545049999999996</v>
      </c>
      <c r="E26" s="6">
        <v>47.91</v>
      </c>
      <c r="F26" s="9">
        <f t="shared" si="11"/>
        <v>42.160799999999995</v>
      </c>
      <c r="G26" s="8">
        <f t="shared" si="12"/>
        <v>44.5563</v>
      </c>
      <c r="H26" s="6"/>
      <c r="I26" s="6">
        <f t="shared" si="14"/>
        <v>0</v>
      </c>
      <c r="J26" s="6">
        <f t="shared" si="15"/>
        <v>0</v>
      </c>
      <c r="K26" s="6">
        <f t="shared" si="5"/>
        <v>0</v>
      </c>
    </row>
    <row r="27" spans="1:11" ht="21" customHeight="1" x14ac:dyDescent="0.35">
      <c r="A27" s="5" t="s">
        <v>102</v>
      </c>
      <c r="B27" s="6" t="s">
        <v>48</v>
      </c>
      <c r="C27" s="7">
        <v>5.5E-2</v>
      </c>
      <c r="D27" s="8">
        <f t="shared" si="13"/>
        <v>74.757300000000001</v>
      </c>
      <c r="E27" s="6">
        <v>70.86</v>
      </c>
      <c r="F27" s="9">
        <f t="shared" si="11"/>
        <v>62.3568</v>
      </c>
      <c r="G27" s="8">
        <f t="shared" si="12"/>
        <v>65.899799999999999</v>
      </c>
      <c r="H27" s="6"/>
      <c r="I27" s="6">
        <f t="shared" si="14"/>
        <v>0</v>
      </c>
      <c r="J27" s="6">
        <f t="shared" si="15"/>
        <v>0</v>
      </c>
      <c r="K27" s="6">
        <f t="shared" si="5"/>
        <v>0</v>
      </c>
    </row>
    <row r="28" spans="1:11" ht="21" customHeight="1" x14ac:dyDescent="0.35">
      <c r="A28" s="48" t="s">
        <v>169</v>
      </c>
      <c r="B28" s="49"/>
      <c r="C28" s="36"/>
      <c r="D28" s="37"/>
      <c r="E28" s="37"/>
      <c r="F28" s="37"/>
      <c r="G28" s="37"/>
      <c r="H28" s="37"/>
      <c r="I28" s="37"/>
      <c r="J28" s="37"/>
      <c r="K28" s="6">
        <f t="shared" si="5"/>
        <v>0</v>
      </c>
    </row>
    <row r="29" spans="1:11" ht="21" customHeight="1" x14ac:dyDescent="0.35">
      <c r="A29" s="5" t="s">
        <v>170</v>
      </c>
      <c r="B29" s="6" t="s">
        <v>57</v>
      </c>
      <c r="C29" s="7">
        <v>5.5E-2</v>
      </c>
      <c r="D29" s="8">
        <v>23.95</v>
      </c>
      <c r="E29" s="6">
        <v>22.7</v>
      </c>
      <c r="F29" s="9">
        <f t="shared" si="11"/>
        <v>19.975999999999999</v>
      </c>
      <c r="G29" s="8">
        <f t="shared" si="12"/>
        <v>21.111000000000001</v>
      </c>
      <c r="H29" s="6"/>
      <c r="I29" s="6">
        <f>F29*H29</f>
        <v>0</v>
      </c>
      <c r="J29" s="6">
        <f>I29*(1+C29/100)</f>
        <v>0</v>
      </c>
      <c r="K29" s="6">
        <f t="shared" si="5"/>
        <v>0</v>
      </c>
    </row>
    <row r="30" spans="1:11" ht="21" customHeight="1" x14ac:dyDescent="0.35">
      <c r="A30" s="5" t="s">
        <v>170</v>
      </c>
      <c r="B30" s="6" t="s">
        <v>61</v>
      </c>
      <c r="C30" s="7">
        <v>5.5E-2</v>
      </c>
      <c r="D30" s="8">
        <v>33.549999999999997</v>
      </c>
      <c r="E30" s="6">
        <v>31.8</v>
      </c>
      <c r="F30" s="9">
        <f t="shared" si="11"/>
        <v>27.984000000000002</v>
      </c>
      <c r="G30" s="8">
        <f t="shared" si="12"/>
        <v>29.574000000000002</v>
      </c>
      <c r="H30" s="6"/>
      <c r="I30" s="6">
        <f t="shared" ref="I30:I32" si="16">F30*H30</f>
        <v>0</v>
      </c>
      <c r="J30" s="6">
        <f t="shared" ref="J30:J32" si="17">I30*(1+C30/100)</f>
        <v>0</v>
      </c>
      <c r="K30" s="6">
        <f t="shared" si="5"/>
        <v>0</v>
      </c>
    </row>
    <row r="31" spans="1:11" ht="21" customHeight="1" x14ac:dyDescent="0.35">
      <c r="A31" s="5" t="s">
        <v>170</v>
      </c>
      <c r="B31" s="6" t="s">
        <v>171</v>
      </c>
      <c r="C31" s="7">
        <v>5.5E-2</v>
      </c>
      <c r="D31" s="8">
        <v>46.5</v>
      </c>
      <c r="E31" s="6">
        <v>44.08</v>
      </c>
      <c r="F31" s="9">
        <f t="shared" si="11"/>
        <v>38.790399999999998</v>
      </c>
      <c r="G31" s="8">
        <f t="shared" si="12"/>
        <v>40.994399999999999</v>
      </c>
      <c r="H31" s="6"/>
      <c r="I31" s="6">
        <f t="shared" si="16"/>
        <v>0</v>
      </c>
      <c r="J31" s="6">
        <f t="shared" si="17"/>
        <v>0</v>
      </c>
      <c r="K31" s="6">
        <f t="shared" si="5"/>
        <v>0</v>
      </c>
    </row>
    <row r="32" spans="1:11" ht="21" customHeight="1" x14ac:dyDescent="0.35">
      <c r="A32" s="5" t="s">
        <v>170</v>
      </c>
      <c r="B32" s="6" t="s">
        <v>172</v>
      </c>
      <c r="C32" s="7">
        <v>5.5E-2</v>
      </c>
      <c r="D32" s="8">
        <v>75.95</v>
      </c>
      <c r="E32" s="6">
        <v>71.989999999999995</v>
      </c>
      <c r="F32" s="9">
        <f t="shared" si="11"/>
        <v>63.351199999999999</v>
      </c>
      <c r="G32" s="8">
        <f t="shared" si="12"/>
        <v>66.950699999999998</v>
      </c>
      <c r="H32" s="6"/>
      <c r="I32" s="6">
        <f t="shared" si="16"/>
        <v>0</v>
      </c>
      <c r="J32" s="6">
        <f t="shared" si="17"/>
        <v>0</v>
      </c>
      <c r="K32" s="6">
        <f t="shared" si="5"/>
        <v>0</v>
      </c>
    </row>
    <row r="33" spans="1:11" ht="21" customHeight="1" x14ac:dyDescent="0.35">
      <c r="A33" s="84" t="s">
        <v>173</v>
      </c>
      <c r="B33" s="85"/>
      <c r="C33" s="36"/>
      <c r="D33" s="37"/>
      <c r="E33" s="37"/>
      <c r="F33" s="37"/>
      <c r="G33" s="37"/>
      <c r="H33" s="37"/>
      <c r="I33" s="37"/>
      <c r="J33" s="37"/>
      <c r="K33" s="6">
        <f t="shared" si="5"/>
        <v>0</v>
      </c>
    </row>
    <row r="34" spans="1:11" ht="21" customHeight="1" x14ac:dyDescent="0.35">
      <c r="A34" s="5" t="s">
        <v>103</v>
      </c>
      <c r="B34" s="6" t="s">
        <v>44</v>
      </c>
      <c r="C34" s="7">
        <v>5.5E-2</v>
      </c>
      <c r="D34" s="8">
        <f>(E34*(1+C34))</f>
        <v>23.674199999999999</v>
      </c>
      <c r="E34" s="6">
        <v>22.44</v>
      </c>
      <c r="F34" s="9">
        <f>(E34*0.88)</f>
        <v>19.747200000000003</v>
      </c>
      <c r="G34" s="8">
        <f>E34*0.93</f>
        <v>20.869200000000003</v>
      </c>
      <c r="H34" s="6"/>
      <c r="I34" s="6">
        <f>F34*H34</f>
        <v>0</v>
      </c>
      <c r="J34" s="6">
        <f>I34*(1+C34/100)</f>
        <v>0</v>
      </c>
      <c r="K34" s="6">
        <f t="shared" si="5"/>
        <v>0</v>
      </c>
    </row>
    <row r="35" spans="1:11" ht="21" customHeight="1" x14ac:dyDescent="0.35">
      <c r="A35" s="5" t="s">
        <v>103</v>
      </c>
      <c r="B35" s="6" t="s">
        <v>45</v>
      </c>
      <c r="C35" s="7">
        <v>5.5E-2</v>
      </c>
      <c r="D35" s="8">
        <f t="shared" ref="D35:D43" si="18">(E35*(1+C35))</f>
        <v>32.799949999999995</v>
      </c>
      <c r="E35" s="6">
        <v>31.09</v>
      </c>
      <c r="F35" s="9">
        <f t="shared" ref="F35:F43" si="19">(E35*0.88)</f>
        <v>27.359200000000001</v>
      </c>
      <c r="G35" s="8">
        <f t="shared" ref="G35:G38" si="20">E35*0.93</f>
        <v>28.913700000000002</v>
      </c>
      <c r="H35" s="6"/>
      <c r="I35" s="6">
        <f t="shared" ref="I35:I39" si="21">F35*H35</f>
        <v>0</v>
      </c>
      <c r="J35" s="6">
        <f t="shared" ref="J35:J39" si="22">I35*(1+C35/100)</f>
        <v>0</v>
      </c>
      <c r="K35" s="6">
        <f t="shared" si="5"/>
        <v>0</v>
      </c>
    </row>
    <row r="36" spans="1:11" ht="21" customHeight="1" x14ac:dyDescent="0.35">
      <c r="A36" s="5" t="s">
        <v>103</v>
      </c>
      <c r="B36" s="6" t="s">
        <v>46</v>
      </c>
      <c r="C36" s="7">
        <v>5.5E-2</v>
      </c>
      <c r="D36" s="8">
        <f t="shared" si="18"/>
        <v>41.799099999999996</v>
      </c>
      <c r="E36" s="6">
        <v>39.619999999999997</v>
      </c>
      <c r="F36" s="9">
        <f t="shared" si="19"/>
        <v>34.865600000000001</v>
      </c>
      <c r="G36" s="8">
        <f t="shared" si="20"/>
        <v>36.846600000000002</v>
      </c>
      <c r="H36" s="6"/>
      <c r="I36" s="6">
        <f t="shared" si="21"/>
        <v>0</v>
      </c>
      <c r="J36" s="6">
        <f t="shared" si="22"/>
        <v>0</v>
      </c>
      <c r="K36" s="6">
        <f t="shared" si="5"/>
        <v>0</v>
      </c>
    </row>
    <row r="37" spans="1:11" ht="21" customHeight="1" x14ac:dyDescent="0.35">
      <c r="A37" s="5" t="s">
        <v>103</v>
      </c>
      <c r="B37" s="6" t="s">
        <v>47</v>
      </c>
      <c r="C37" s="7">
        <v>5.5E-2</v>
      </c>
      <c r="D37" s="8">
        <f t="shared" si="18"/>
        <v>46.208999999999996</v>
      </c>
      <c r="E37" s="6">
        <v>43.8</v>
      </c>
      <c r="F37" s="9">
        <f t="shared" si="19"/>
        <v>38.543999999999997</v>
      </c>
      <c r="G37" s="8">
        <f t="shared" si="20"/>
        <v>40.734000000000002</v>
      </c>
      <c r="H37" s="6"/>
      <c r="I37" s="6">
        <f t="shared" si="21"/>
        <v>0</v>
      </c>
      <c r="J37" s="6">
        <f t="shared" si="22"/>
        <v>0</v>
      </c>
      <c r="K37" s="6">
        <f t="shared" si="5"/>
        <v>0</v>
      </c>
    </row>
    <row r="38" spans="1:11" ht="21" customHeight="1" x14ac:dyDescent="0.35">
      <c r="A38" s="5" t="s">
        <v>103</v>
      </c>
      <c r="B38" s="6" t="s">
        <v>48</v>
      </c>
      <c r="C38" s="7">
        <v>5.5E-2</v>
      </c>
      <c r="D38" s="8">
        <f t="shared" si="18"/>
        <v>68.50115000000001</v>
      </c>
      <c r="E38" s="6">
        <v>64.930000000000007</v>
      </c>
      <c r="F38" s="9">
        <f t="shared" si="19"/>
        <v>57.138400000000004</v>
      </c>
      <c r="G38" s="8">
        <f t="shared" si="20"/>
        <v>60.384900000000009</v>
      </c>
      <c r="H38" s="6"/>
      <c r="I38" s="6">
        <f t="shared" si="21"/>
        <v>0</v>
      </c>
      <c r="J38" s="6">
        <f t="shared" si="22"/>
        <v>0</v>
      </c>
      <c r="K38" s="6">
        <f t="shared" si="5"/>
        <v>0</v>
      </c>
    </row>
    <row r="39" spans="1:11" ht="21" customHeight="1" x14ac:dyDescent="0.35">
      <c r="A39" s="5" t="s">
        <v>103</v>
      </c>
      <c r="B39" s="6" t="s">
        <v>49</v>
      </c>
      <c r="C39" s="7">
        <v>5.5E-2</v>
      </c>
      <c r="D39" s="8">
        <f t="shared" si="18"/>
        <v>91.278599999999997</v>
      </c>
      <c r="E39" s="6">
        <v>86.52</v>
      </c>
      <c r="F39" s="9">
        <f t="shared" si="19"/>
        <v>76.137599999999992</v>
      </c>
      <c r="G39" s="8">
        <f>E39*0.93</f>
        <v>80.4636</v>
      </c>
      <c r="H39" s="6"/>
      <c r="I39" s="6">
        <f t="shared" si="21"/>
        <v>0</v>
      </c>
      <c r="J39" s="6">
        <f t="shared" si="22"/>
        <v>0</v>
      </c>
      <c r="K39" s="6">
        <f t="shared" si="5"/>
        <v>0</v>
      </c>
    </row>
    <row r="40" spans="1:11" ht="21" hidden="1" customHeight="1" x14ac:dyDescent="0.35">
      <c r="A40" s="48" t="s">
        <v>14</v>
      </c>
      <c r="B40" s="49"/>
      <c r="C40" s="86"/>
      <c r="D40" s="87"/>
      <c r="E40" s="87"/>
      <c r="F40" s="87"/>
      <c r="G40" s="87"/>
      <c r="H40" s="87"/>
      <c r="I40" s="87"/>
      <c r="J40" s="87"/>
      <c r="K40" s="6">
        <f t="shared" si="5"/>
        <v>0</v>
      </c>
    </row>
    <row r="41" spans="1:11" ht="21" hidden="1" customHeight="1" x14ac:dyDescent="0.35">
      <c r="A41" s="5" t="s">
        <v>104</v>
      </c>
      <c r="B41" s="6" t="s">
        <v>106</v>
      </c>
      <c r="C41" s="7">
        <v>5.5E-2</v>
      </c>
      <c r="D41" s="8">
        <f t="shared" si="18"/>
        <v>5.6020499999999993</v>
      </c>
      <c r="E41" s="6">
        <v>5.31</v>
      </c>
      <c r="F41" s="9">
        <f t="shared" si="19"/>
        <v>4.6727999999999996</v>
      </c>
      <c r="G41" s="8">
        <f>E41*0.93</f>
        <v>4.9382999999999999</v>
      </c>
      <c r="H41" s="6"/>
      <c r="I41" s="6"/>
      <c r="J41" s="6"/>
      <c r="K41" s="6">
        <f t="shared" si="5"/>
        <v>0</v>
      </c>
    </row>
    <row r="42" spans="1:11" ht="21" hidden="1" customHeight="1" x14ac:dyDescent="0.35">
      <c r="A42" s="5" t="s">
        <v>105</v>
      </c>
      <c r="B42" s="6" t="s">
        <v>106</v>
      </c>
      <c r="C42" s="7">
        <v>5.5E-2</v>
      </c>
      <c r="D42" s="8">
        <f t="shared" si="18"/>
        <v>5.6020499999999993</v>
      </c>
      <c r="E42" s="6">
        <v>5.31</v>
      </c>
      <c r="F42" s="9">
        <f t="shared" si="19"/>
        <v>4.6727999999999996</v>
      </c>
      <c r="G42" s="8">
        <f t="shared" ref="G42:G43" si="23">E42*0.93</f>
        <v>4.9382999999999999</v>
      </c>
      <c r="H42" s="6"/>
      <c r="I42" s="6"/>
      <c r="J42" s="6"/>
      <c r="K42" s="6">
        <f t="shared" si="5"/>
        <v>0</v>
      </c>
    </row>
    <row r="43" spans="1:11" ht="21" hidden="1" customHeight="1" x14ac:dyDescent="0.35">
      <c r="A43" s="5" t="s">
        <v>125</v>
      </c>
      <c r="B43" s="6" t="s">
        <v>106</v>
      </c>
      <c r="C43" s="7">
        <v>5.5E-2</v>
      </c>
      <c r="D43" s="8">
        <f t="shared" si="18"/>
        <v>5.6020499999999993</v>
      </c>
      <c r="E43" s="6">
        <v>5.31</v>
      </c>
      <c r="F43" s="9">
        <f t="shared" si="19"/>
        <v>4.6727999999999996</v>
      </c>
      <c r="G43" s="8">
        <f t="shared" si="23"/>
        <v>4.9382999999999999</v>
      </c>
      <c r="H43" s="6"/>
      <c r="I43" s="6"/>
      <c r="J43" s="6"/>
      <c r="K43" s="6">
        <f t="shared" si="5"/>
        <v>0</v>
      </c>
    </row>
    <row r="44" spans="1:11" ht="21" customHeight="1" x14ac:dyDescent="0.35">
      <c r="A44" s="74" t="s">
        <v>43</v>
      </c>
      <c r="B44" s="75"/>
      <c r="C44" s="37"/>
      <c r="D44" s="37"/>
      <c r="E44" s="37"/>
      <c r="F44" s="37"/>
      <c r="G44" s="37"/>
      <c r="H44" s="37"/>
      <c r="I44" s="37"/>
      <c r="J44" s="36"/>
      <c r="K44" s="6">
        <f t="shared" si="5"/>
        <v>0</v>
      </c>
    </row>
    <row r="45" spans="1:11" ht="21" customHeight="1" x14ac:dyDescent="0.35">
      <c r="A45" s="38" t="s">
        <v>15</v>
      </c>
      <c r="B45" s="37"/>
      <c r="C45" s="37"/>
      <c r="D45" s="37"/>
      <c r="E45" s="37"/>
      <c r="F45" s="37"/>
      <c r="G45" s="37"/>
      <c r="H45" s="37"/>
      <c r="I45" s="36"/>
      <c r="J45" s="37"/>
      <c r="K45" s="6">
        <f t="shared" si="5"/>
        <v>0</v>
      </c>
    </row>
    <row r="46" spans="1:11" ht="21" customHeight="1" x14ac:dyDescent="0.35">
      <c r="A46" s="5" t="s">
        <v>16</v>
      </c>
      <c r="B46" s="6" t="s">
        <v>56</v>
      </c>
      <c r="C46" s="7">
        <v>5.5E-2</v>
      </c>
      <c r="D46" s="8">
        <f t="shared" ref="D46:D50" si="24">(E46*(1+C46))</f>
        <v>3.5025999999999997</v>
      </c>
      <c r="E46" s="6">
        <v>3.32</v>
      </c>
      <c r="F46" s="9">
        <f t="shared" ref="F46:F50" si="25">(E46*0.88)</f>
        <v>2.9215999999999998</v>
      </c>
      <c r="G46" s="8">
        <f t="shared" ref="G46:G50" si="26">E46*0.93</f>
        <v>3.0876000000000001</v>
      </c>
      <c r="H46" s="6"/>
      <c r="I46" s="6">
        <f>F46*H46</f>
        <v>0</v>
      </c>
      <c r="J46" s="6">
        <f>I46*(1+C46/100)</f>
        <v>0</v>
      </c>
      <c r="K46" s="6">
        <f t="shared" si="5"/>
        <v>0</v>
      </c>
    </row>
    <row r="47" spans="1:11" ht="21" customHeight="1" x14ac:dyDescent="0.35">
      <c r="A47" s="5" t="s">
        <v>17</v>
      </c>
      <c r="B47" s="6" t="s">
        <v>56</v>
      </c>
      <c r="C47" s="18">
        <v>0.2</v>
      </c>
      <c r="D47" s="8">
        <f t="shared" si="24"/>
        <v>3.504</v>
      </c>
      <c r="E47" s="6">
        <v>2.92</v>
      </c>
      <c r="F47" s="9">
        <f t="shared" si="25"/>
        <v>2.5695999999999999</v>
      </c>
      <c r="G47" s="8">
        <f t="shared" si="26"/>
        <v>2.7156000000000002</v>
      </c>
      <c r="H47" s="6"/>
      <c r="I47" s="6">
        <f>F47*H47</f>
        <v>0</v>
      </c>
      <c r="J47" s="6">
        <f>I47*(1+C47/100)</f>
        <v>0</v>
      </c>
      <c r="K47" s="6">
        <f t="shared" si="5"/>
        <v>0</v>
      </c>
    </row>
    <row r="48" spans="1:11" ht="21" customHeight="1" x14ac:dyDescent="0.35">
      <c r="A48" s="39" t="s">
        <v>18</v>
      </c>
      <c r="B48" s="37"/>
      <c r="C48" s="37"/>
      <c r="D48" s="37"/>
      <c r="E48" s="37"/>
      <c r="F48" s="37"/>
      <c r="G48" s="37"/>
      <c r="H48" s="36"/>
      <c r="I48" s="37"/>
      <c r="J48" s="37"/>
      <c r="K48" s="6">
        <f t="shared" si="5"/>
        <v>0</v>
      </c>
    </row>
    <row r="49" spans="1:11" ht="21" customHeight="1" x14ac:dyDescent="0.35">
      <c r="A49" s="5" t="s">
        <v>107</v>
      </c>
      <c r="B49" s="6" t="s">
        <v>57</v>
      </c>
      <c r="C49" s="7">
        <v>5.5E-2</v>
      </c>
      <c r="D49" s="8">
        <f t="shared" si="24"/>
        <v>22.292149999999996</v>
      </c>
      <c r="E49" s="6">
        <v>21.13</v>
      </c>
      <c r="F49" s="9">
        <f t="shared" si="25"/>
        <v>18.5944</v>
      </c>
      <c r="G49" s="8">
        <f t="shared" si="26"/>
        <v>19.6509</v>
      </c>
      <c r="H49" s="6"/>
      <c r="I49" s="6">
        <f>F49*H49</f>
        <v>0</v>
      </c>
      <c r="J49" s="6">
        <f>I49*(1+C49/100)</f>
        <v>0</v>
      </c>
      <c r="K49" s="6">
        <f t="shared" si="5"/>
        <v>0</v>
      </c>
    </row>
    <row r="50" spans="1:11" ht="21" customHeight="1" x14ac:dyDescent="0.35">
      <c r="A50" s="5" t="s">
        <v>108</v>
      </c>
      <c r="B50" s="6" t="s">
        <v>58</v>
      </c>
      <c r="C50" s="7">
        <v>5.5E-2</v>
      </c>
      <c r="D50" s="8">
        <f t="shared" si="24"/>
        <v>34.224199999999996</v>
      </c>
      <c r="E50" s="6">
        <v>32.44</v>
      </c>
      <c r="F50" s="9">
        <f t="shared" si="25"/>
        <v>28.547199999999997</v>
      </c>
      <c r="G50" s="8">
        <f t="shared" si="26"/>
        <v>30.1692</v>
      </c>
      <c r="H50" s="6"/>
      <c r="I50" s="6">
        <f>F50*H50</f>
        <v>0</v>
      </c>
      <c r="J50" s="6">
        <f>I50*(1+C50/100)</f>
        <v>0</v>
      </c>
      <c r="K50" s="6">
        <f t="shared" si="5"/>
        <v>0</v>
      </c>
    </row>
    <row r="51" spans="1:11" ht="21" customHeight="1" x14ac:dyDescent="0.35">
      <c r="A51" s="48" t="s">
        <v>19</v>
      </c>
      <c r="B51" s="49"/>
      <c r="C51" s="37"/>
      <c r="D51" s="37"/>
      <c r="E51" s="37"/>
      <c r="F51" s="37"/>
      <c r="G51" s="37"/>
      <c r="H51" s="37"/>
      <c r="I51" s="36"/>
      <c r="J51" s="37"/>
      <c r="K51" s="6">
        <f t="shared" si="5"/>
        <v>0</v>
      </c>
    </row>
    <row r="52" spans="1:11" ht="21" hidden="1" customHeight="1" x14ac:dyDescent="0.35">
      <c r="A52" s="5" t="s">
        <v>109</v>
      </c>
      <c r="B52" s="6" t="s">
        <v>62</v>
      </c>
      <c r="C52" s="7">
        <v>5.5E-2</v>
      </c>
      <c r="D52" s="8">
        <f t="shared" ref="D52:D59" si="27">(E52*(1+C52))</f>
        <v>15.497949999999999</v>
      </c>
      <c r="E52" s="6">
        <v>14.69</v>
      </c>
      <c r="F52" s="9">
        <f t="shared" ref="F52:F59" si="28">(E52*0.88)</f>
        <v>12.927199999999999</v>
      </c>
      <c r="G52" s="8">
        <f t="shared" ref="G52:G59" si="29">E52*0.93</f>
        <v>13.6617</v>
      </c>
      <c r="H52" s="6"/>
      <c r="I52" s="6"/>
      <c r="J52" s="6"/>
      <c r="K52" s="6">
        <f t="shared" si="5"/>
        <v>0</v>
      </c>
    </row>
    <row r="53" spans="1:11" ht="21" hidden="1" customHeight="1" x14ac:dyDescent="0.35">
      <c r="A53" s="5" t="s">
        <v>110</v>
      </c>
      <c r="B53" s="6" t="s">
        <v>63</v>
      </c>
      <c r="C53" s="7">
        <v>5.5E-2</v>
      </c>
      <c r="D53" s="8">
        <f t="shared" si="27"/>
        <v>24.898</v>
      </c>
      <c r="E53" s="8">
        <v>23.6</v>
      </c>
      <c r="F53" s="9">
        <f t="shared" si="28"/>
        <v>20.768000000000001</v>
      </c>
      <c r="G53" s="8">
        <f t="shared" si="29"/>
        <v>21.948000000000004</v>
      </c>
      <c r="H53" s="6"/>
      <c r="I53" s="6"/>
      <c r="J53" s="6"/>
      <c r="K53" s="6">
        <f t="shared" si="5"/>
        <v>0</v>
      </c>
    </row>
    <row r="54" spans="1:11" ht="21" customHeight="1" x14ac:dyDescent="0.35">
      <c r="A54" s="5" t="s">
        <v>130</v>
      </c>
      <c r="B54" s="6" t="s">
        <v>53</v>
      </c>
      <c r="C54" s="7">
        <v>5.5E-2</v>
      </c>
      <c r="D54" s="8">
        <f t="shared" si="27"/>
        <v>28.727649999999997</v>
      </c>
      <c r="E54" s="6">
        <v>27.23</v>
      </c>
      <c r="F54" s="9">
        <f t="shared" si="28"/>
        <v>23.962399999999999</v>
      </c>
      <c r="G54" s="8">
        <f t="shared" si="29"/>
        <v>25.323900000000002</v>
      </c>
      <c r="H54" s="6"/>
      <c r="I54" s="6">
        <f>F54*H54</f>
        <v>0</v>
      </c>
      <c r="J54" s="6">
        <f>I54*(1+C54/100)</f>
        <v>0</v>
      </c>
      <c r="K54" s="6">
        <f t="shared" si="5"/>
        <v>0</v>
      </c>
    </row>
    <row r="55" spans="1:11" ht="21" customHeight="1" x14ac:dyDescent="0.35">
      <c r="A55" s="5" t="s">
        <v>131</v>
      </c>
      <c r="B55" s="6" t="s">
        <v>53</v>
      </c>
      <c r="C55" s="7">
        <v>5.5E-2</v>
      </c>
      <c r="D55" s="8">
        <f t="shared" si="27"/>
        <v>28.727649999999997</v>
      </c>
      <c r="E55" s="6">
        <v>27.23</v>
      </c>
      <c r="F55" s="9">
        <f t="shared" si="28"/>
        <v>23.962399999999999</v>
      </c>
      <c r="G55" s="8">
        <f t="shared" si="29"/>
        <v>25.323900000000002</v>
      </c>
      <c r="H55" s="6"/>
      <c r="I55" s="6">
        <f t="shared" ref="I55:I59" si="30">F55*H55</f>
        <v>0</v>
      </c>
      <c r="J55" s="6">
        <f t="shared" ref="J55:J59" si="31">I55*(1+C55/100)</f>
        <v>0</v>
      </c>
      <c r="K55" s="6">
        <f t="shared" si="5"/>
        <v>0</v>
      </c>
    </row>
    <row r="56" spans="1:11" ht="21" customHeight="1" x14ac:dyDescent="0.35">
      <c r="A56" s="5" t="s">
        <v>111</v>
      </c>
      <c r="B56" s="6" t="s">
        <v>61</v>
      </c>
      <c r="C56" s="7">
        <v>5.5E-2</v>
      </c>
      <c r="D56" s="8">
        <f t="shared" si="27"/>
        <v>28.674899999999997</v>
      </c>
      <c r="E56" s="6">
        <v>27.18</v>
      </c>
      <c r="F56" s="9">
        <f t="shared" si="28"/>
        <v>23.918399999999998</v>
      </c>
      <c r="G56" s="8">
        <f t="shared" si="29"/>
        <v>25.2774</v>
      </c>
      <c r="H56" s="6"/>
      <c r="I56" s="6">
        <f t="shared" si="30"/>
        <v>0</v>
      </c>
      <c r="J56" s="6">
        <f t="shared" si="31"/>
        <v>0</v>
      </c>
      <c r="K56" s="6">
        <f t="shared" si="5"/>
        <v>0</v>
      </c>
    </row>
    <row r="57" spans="1:11" ht="21" customHeight="1" x14ac:dyDescent="0.35">
      <c r="A57" s="5" t="s">
        <v>179</v>
      </c>
      <c r="B57" s="6" t="s">
        <v>60</v>
      </c>
      <c r="C57" s="7">
        <v>5.5E-2</v>
      </c>
      <c r="D57" s="8">
        <f t="shared" si="27"/>
        <v>38.001100000000001</v>
      </c>
      <c r="E57" s="6">
        <v>36.020000000000003</v>
      </c>
      <c r="F57" s="9">
        <f t="shared" si="28"/>
        <v>31.697600000000001</v>
      </c>
      <c r="G57" s="8">
        <f t="shared" si="29"/>
        <v>33.498600000000003</v>
      </c>
      <c r="H57" s="6"/>
      <c r="I57" s="6">
        <f t="shared" si="30"/>
        <v>0</v>
      </c>
      <c r="J57" s="6">
        <f t="shared" si="31"/>
        <v>0</v>
      </c>
      <c r="K57" s="6">
        <f t="shared" si="5"/>
        <v>0</v>
      </c>
    </row>
    <row r="58" spans="1:11" ht="21" customHeight="1" x14ac:dyDescent="0.35">
      <c r="A58" s="5" t="s">
        <v>165</v>
      </c>
      <c r="B58" s="19" t="s">
        <v>60</v>
      </c>
      <c r="C58" s="7">
        <v>5.5E-2</v>
      </c>
      <c r="D58" s="8">
        <f t="shared" si="27"/>
        <v>38.602450000000005</v>
      </c>
      <c r="E58" s="6">
        <v>36.590000000000003</v>
      </c>
      <c r="F58" s="9">
        <f t="shared" si="28"/>
        <v>32.199200000000005</v>
      </c>
      <c r="G58" s="8">
        <f t="shared" si="29"/>
        <v>34.028700000000008</v>
      </c>
      <c r="H58" s="6"/>
      <c r="I58" s="6">
        <f t="shared" si="30"/>
        <v>0</v>
      </c>
      <c r="J58" s="6">
        <f t="shared" si="31"/>
        <v>0</v>
      </c>
      <c r="K58" s="6">
        <f t="shared" si="5"/>
        <v>0</v>
      </c>
    </row>
    <row r="59" spans="1:11" ht="21" customHeight="1" x14ac:dyDescent="0.35">
      <c r="A59" s="5" t="s">
        <v>112</v>
      </c>
      <c r="B59" s="6" t="s">
        <v>59</v>
      </c>
      <c r="C59" s="7">
        <v>5.5E-2</v>
      </c>
      <c r="D59" s="8">
        <f t="shared" si="27"/>
        <v>46.32504999999999</v>
      </c>
      <c r="E59" s="6">
        <v>43.91</v>
      </c>
      <c r="F59" s="9">
        <f t="shared" si="28"/>
        <v>38.640799999999999</v>
      </c>
      <c r="G59" s="8">
        <f t="shared" si="29"/>
        <v>40.836300000000001</v>
      </c>
      <c r="H59" s="6"/>
      <c r="I59" s="6">
        <f t="shared" si="30"/>
        <v>0</v>
      </c>
      <c r="J59" s="6">
        <f t="shared" si="31"/>
        <v>0</v>
      </c>
      <c r="K59" s="6">
        <f t="shared" si="5"/>
        <v>0</v>
      </c>
    </row>
    <row r="60" spans="1:11" ht="21" customHeight="1" x14ac:dyDescent="0.35">
      <c r="A60" s="48" t="s">
        <v>94</v>
      </c>
      <c r="B60" s="100"/>
      <c r="C60" s="100"/>
      <c r="D60" s="49"/>
      <c r="E60" s="37"/>
      <c r="F60" s="37"/>
      <c r="G60" s="37"/>
      <c r="H60" s="37"/>
      <c r="I60" s="37"/>
      <c r="J60" s="37"/>
      <c r="K60" s="6">
        <f t="shared" si="5"/>
        <v>0</v>
      </c>
    </row>
    <row r="61" spans="1:11" ht="21" customHeight="1" x14ac:dyDescent="0.35">
      <c r="A61" s="5" t="s">
        <v>20</v>
      </c>
      <c r="B61" s="6" t="s">
        <v>44</v>
      </c>
      <c r="C61" s="7">
        <v>5.5E-2</v>
      </c>
      <c r="D61" s="8">
        <f t="shared" ref="D61:D83" si="32">(E61*(1+C61))</f>
        <v>25.647049999999997</v>
      </c>
      <c r="E61" s="6">
        <v>24.31</v>
      </c>
      <c r="F61" s="9">
        <f t="shared" ref="F61:F83" si="33">(E61*0.88)</f>
        <v>21.392799999999998</v>
      </c>
      <c r="G61" s="8">
        <f t="shared" ref="G61:G83" si="34">E61*0.93</f>
        <v>22.6083</v>
      </c>
      <c r="H61" s="6"/>
      <c r="I61" s="6">
        <f>F61*H61</f>
        <v>0</v>
      </c>
      <c r="J61" s="6">
        <f>I61*(1+C61/100)</f>
        <v>0</v>
      </c>
      <c r="K61" s="6">
        <f t="shared" si="5"/>
        <v>0</v>
      </c>
    </row>
    <row r="62" spans="1:11" ht="21" customHeight="1" x14ac:dyDescent="0.35">
      <c r="A62" s="5" t="s">
        <v>20</v>
      </c>
      <c r="B62" s="6" t="s">
        <v>75</v>
      </c>
      <c r="C62" s="7">
        <v>5.5E-2</v>
      </c>
      <c r="D62" s="8">
        <f t="shared" si="32"/>
        <v>37.399749999999997</v>
      </c>
      <c r="E62" s="6">
        <v>35.450000000000003</v>
      </c>
      <c r="F62" s="9">
        <f t="shared" si="33"/>
        <v>31.196000000000002</v>
      </c>
      <c r="G62" s="8">
        <f t="shared" si="34"/>
        <v>32.968500000000006</v>
      </c>
      <c r="H62" s="6"/>
      <c r="I62" s="6">
        <f t="shared" ref="I62:I64" si="35">F62*H62</f>
        <v>0</v>
      </c>
      <c r="J62" s="6">
        <f t="shared" ref="J62:J64" si="36">I62*(1+C62/100)</f>
        <v>0</v>
      </c>
      <c r="K62" s="6">
        <f t="shared" si="5"/>
        <v>0</v>
      </c>
    </row>
    <row r="63" spans="1:11" ht="21" customHeight="1" x14ac:dyDescent="0.35">
      <c r="A63" s="5" t="s">
        <v>21</v>
      </c>
      <c r="B63" s="6" t="s">
        <v>44</v>
      </c>
      <c r="C63" s="7">
        <v>5.5E-2</v>
      </c>
      <c r="D63" s="8">
        <f t="shared" si="32"/>
        <v>25.647049999999997</v>
      </c>
      <c r="E63" s="6">
        <v>24.31</v>
      </c>
      <c r="F63" s="9">
        <f t="shared" si="33"/>
        <v>21.392799999999998</v>
      </c>
      <c r="G63" s="8">
        <f t="shared" si="34"/>
        <v>22.6083</v>
      </c>
      <c r="H63" s="6"/>
      <c r="I63" s="6">
        <f t="shared" si="35"/>
        <v>0</v>
      </c>
      <c r="J63" s="6">
        <f t="shared" si="36"/>
        <v>0</v>
      </c>
      <c r="K63" s="6">
        <f t="shared" si="5"/>
        <v>0</v>
      </c>
    </row>
    <row r="64" spans="1:11" ht="21" customHeight="1" x14ac:dyDescent="0.35">
      <c r="A64" s="5" t="s">
        <v>21</v>
      </c>
      <c r="B64" s="6" t="s">
        <v>75</v>
      </c>
      <c r="C64" s="7">
        <v>5.5E-2</v>
      </c>
      <c r="D64" s="8">
        <f t="shared" si="32"/>
        <v>37.399749999999997</v>
      </c>
      <c r="E64" s="6">
        <v>35.450000000000003</v>
      </c>
      <c r="F64" s="9">
        <f t="shared" si="33"/>
        <v>31.196000000000002</v>
      </c>
      <c r="G64" s="8">
        <f t="shared" si="34"/>
        <v>32.968500000000006</v>
      </c>
      <c r="H64" s="6"/>
      <c r="I64" s="6">
        <f t="shared" si="35"/>
        <v>0</v>
      </c>
      <c r="J64" s="6">
        <f t="shared" si="36"/>
        <v>0</v>
      </c>
      <c r="K64" s="6">
        <f t="shared" si="5"/>
        <v>0</v>
      </c>
    </row>
    <row r="65" spans="1:11" ht="21" customHeight="1" x14ac:dyDescent="0.35">
      <c r="A65" s="48" t="s">
        <v>22</v>
      </c>
      <c r="B65" s="49"/>
      <c r="C65" s="37"/>
      <c r="D65" s="37"/>
      <c r="E65" s="37"/>
      <c r="F65" s="37"/>
      <c r="G65" s="37"/>
      <c r="H65" s="37"/>
      <c r="I65" s="37"/>
      <c r="J65" s="37"/>
      <c r="K65" s="6">
        <f t="shared" si="5"/>
        <v>0</v>
      </c>
    </row>
    <row r="66" spans="1:11" ht="21" customHeight="1" x14ac:dyDescent="0.35">
      <c r="A66" s="5" t="s">
        <v>132</v>
      </c>
      <c r="B66" s="6" t="s">
        <v>64</v>
      </c>
      <c r="C66" s="18">
        <v>0.2</v>
      </c>
      <c r="D66" s="8">
        <f t="shared" si="32"/>
        <v>6.2519999999999998</v>
      </c>
      <c r="E66" s="6">
        <v>5.21</v>
      </c>
      <c r="F66" s="9">
        <f t="shared" si="33"/>
        <v>4.5848000000000004</v>
      </c>
      <c r="G66" s="8">
        <f t="shared" si="34"/>
        <v>4.8452999999999999</v>
      </c>
      <c r="H66" s="6"/>
      <c r="I66" s="6">
        <f>F66*H66</f>
        <v>0</v>
      </c>
      <c r="J66" s="6">
        <f>I66*(1+C66/100)</f>
        <v>0</v>
      </c>
      <c r="K66" s="6">
        <f t="shared" si="5"/>
        <v>0</v>
      </c>
    </row>
    <row r="67" spans="1:11" ht="21" customHeight="1" x14ac:dyDescent="0.35">
      <c r="A67" s="5" t="s">
        <v>136</v>
      </c>
      <c r="B67" s="6" t="s">
        <v>65</v>
      </c>
      <c r="C67" s="18">
        <v>0.2</v>
      </c>
      <c r="D67" s="8">
        <f t="shared" si="32"/>
        <v>3.6599999999999997</v>
      </c>
      <c r="E67" s="6">
        <v>3.05</v>
      </c>
      <c r="F67" s="9">
        <f t="shared" si="33"/>
        <v>2.6839999999999997</v>
      </c>
      <c r="G67" s="8">
        <f t="shared" si="34"/>
        <v>2.8365</v>
      </c>
      <c r="H67" s="6"/>
      <c r="I67" s="6">
        <f t="shared" ref="I67:I72" si="37">F67*H67</f>
        <v>0</v>
      </c>
      <c r="J67" s="6">
        <f t="shared" ref="J67:J72" si="38">I67*(1+C67/100)</f>
        <v>0</v>
      </c>
      <c r="K67" s="6">
        <f t="shared" si="5"/>
        <v>0</v>
      </c>
    </row>
    <row r="68" spans="1:11" ht="21" customHeight="1" x14ac:dyDescent="0.35">
      <c r="A68" s="5" t="s">
        <v>135</v>
      </c>
      <c r="B68" s="6" t="s">
        <v>66</v>
      </c>
      <c r="C68" s="18">
        <v>0.2</v>
      </c>
      <c r="D68" s="8">
        <f t="shared" si="32"/>
        <v>4.056</v>
      </c>
      <c r="E68" s="6">
        <v>3.38</v>
      </c>
      <c r="F68" s="9">
        <f t="shared" si="33"/>
        <v>2.9743999999999997</v>
      </c>
      <c r="G68" s="8">
        <f t="shared" si="34"/>
        <v>3.1434000000000002</v>
      </c>
      <c r="H68" s="6"/>
      <c r="I68" s="6">
        <f t="shared" si="37"/>
        <v>0</v>
      </c>
      <c r="J68" s="6">
        <f t="shared" si="38"/>
        <v>0</v>
      </c>
      <c r="K68" s="6">
        <f t="shared" si="5"/>
        <v>0</v>
      </c>
    </row>
    <row r="69" spans="1:11" ht="21" customHeight="1" x14ac:dyDescent="0.35">
      <c r="A69" s="5" t="s">
        <v>137</v>
      </c>
      <c r="B69" s="6" t="s">
        <v>67</v>
      </c>
      <c r="C69" s="18">
        <v>0.2</v>
      </c>
      <c r="D69" s="8">
        <f t="shared" si="32"/>
        <v>5.556</v>
      </c>
      <c r="E69" s="6">
        <v>4.63</v>
      </c>
      <c r="F69" s="9">
        <f t="shared" si="33"/>
        <v>4.0743999999999998</v>
      </c>
      <c r="G69" s="8">
        <f t="shared" si="34"/>
        <v>4.3059000000000003</v>
      </c>
      <c r="H69" s="6"/>
      <c r="I69" s="6">
        <f t="shared" si="37"/>
        <v>0</v>
      </c>
      <c r="J69" s="6">
        <f t="shared" si="38"/>
        <v>0</v>
      </c>
      <c r="K69" s="6">
        <f t="shared" si="5"/>
        <v>0</v>
      </c>
    </row>
    <row r="70" spans="1:11" ht="21" customHeight="1" x14ac:dyDescent="0.35">
      <c r="A70" s="5" t="s">
        <v>138</v>
      </c>
      <c r="B70" s="6" t="s">
        <v>66</v>
      </c>
      <c r="C70" s="18">
        <v>0.2</v>
      </c>
      <c r="D70" s="8">
        <f t="shared" si="32"/>
        <v>4.056</v>
      </c>
      <c r="E70" s="6">
        <v>3.38</v>
      </c>
      <c r="F70" s="9">
        <f t="shared" si="33"/>
        <v>2.9743999999999997</v>
      </c>
      <c r="G70" s="8">
        <f t="shared" si="34"/>
        <v>3.1434000000000002</v>
      </c>
      <c r="H70" s="6"/>
      <c r="I70" s="6">
        <f t="shared" si="37"/>
        <v>0</v>
      </c>
      <c r="J70" s="6">
        <f t="shared" si="38"/>
        <v>0</v>
      </c>
      <c r="K70" s="6">
        <f t="shared" si="5"/>
        <v>0</v>
      </c>
    </row>
    <row r="71" spans="1:11" ht="21" customHeight="1" x14ac:dyDescent="0.35">
      <c r="A71" s="5" t="s">
        <v>134</v>
      </c>
      <c r="B71" s="6" t="s">
        <v>113</v>
      </c>
      <c r="C71" s="18">
        <v>0.2</v>
      </c>
      <c r="D71" s="8">
        <f>(E71*(1+C71))</f>
        <v>1.776</v>
      </c>
      <c r="E71" s="6">
        <v>1.48</v>
      </c>
      <c r="F71" s="9">
        <f t="shared" si="33"/>
        <v>1.3024</v>
      </c>
      <c r="G71" s="8">
        <f t="shared" si="34"/>
        <v>1.3764000000000001</v>
      </c>
      <c r="H71" s="6"/>
      <c r="I71" s="6">
        <f t="shared" si="37"/>
        <v>0</v>
      </c>
      <c r="J71" s="6">
        <f t="shared" si="38"/>
        <v>0</v>
      </c>
      <c r="K71" s="6">
        <f t="shared" si="5"/>
        <v>0</v>
      </c>
    </row>
    <row r="72" spans="1:11" ht="21" customHeight="1" x14ac:dyDescent="0.35">
      <c r="A72" s="5" t="s">
        <v>133</v>
      </c>
      <c r="B72" s="6" t="s">
        <v>113</v>
      </c>
      <c r="C72" s="18">
        <v>0.2</v>
      </c>
      <c r="D72" s="8">
        <f t="shared" si="32"/>
        <v>1.776</v>
      </c>
      <c r="E72" s="6">
        <v>1.48</v>
      </c>
      <c r="F72" s="9">
        <f t="shared" si="33"/>
        <v>1.3024</v>
      </c>
      <c r="G72" s="8">
        <f t="shared" si="34"/>
        <v>1.3764000000000001</v>
      </c>
      <c r="H72" s="6"/>
      <c r="I72" s="6">
        <f t="shared" si="37"/>
        <v>0</v>
      </c>
      <c r="J72" s="6">
        <f t="shared" si="38"/>
        <v>0</v>
      </c>
      <c r="K72" s="6">
        <f t="shared" si="5"/>
        <v>0</v>
      </c>
    </row>
    <row r="73" spans="1:11" ht="21" customHeight="1" x14ac:dyDescent="0.35">
      <c r="A73" s="48" t="s">
        <v>23</v>
      </c>
      <c r="B73" s="49"/>
      <c r="C73" s="37"/>
      <c r="D73" s="37"/>
      <c r="E73" s="37"/>
      <c r="F73" s="37"/>
      <c r="G73" s="37"/>
      <c r="H73" s="37"/>
      <c r="I73" s="37"/>
      <c r="J73" s="37"/>
      <c r="K73" s="6">
        <f t="shared" si="5"/>
        <v>0</v>
      </c>
    </row>
    <row r="74" spans="1:11" ht="21" customHeight="1" x14ac:dyDescent="0.35">
      <c r="A74" s="5" t="s">
        <v>139</v>
      </c>
      <c r="B74" s="6" t="s">
        <v>68</v>
      </c>
      <c r="C74" s="7">
        <v>5.5E-2</v>
      </c>
      <c r="D74" s="8">
        <f t="shared" si="32"/>
        <v>12.596699999999998</v>
      </c>
      <c r="E74" s="6">
        <v>11.94</v>
      </c>
      <c r="F74" s="9">
        <f t="shared" si="33"/>
        <v>10.507199999999999</v>
      </c>
      <c r="G74" s="8">
        <f t="shared" si="34"/>
        <v>11.104200000000001</v>
      </c>
      <c r="H74" s="6"/>
      <c r="I74" s="6">
        <f>F74*H74</f>
        <v>0</v>
      </c>
      <c r="J74" s="6">
        <f>I74*(1+C74/100)</f>
        <v>0</v>
      </c>
      <c r="K74" s="6">
        <f t="shared" si="5"/>
        <v>0</v>
      </c>
    </row>
    <row r="75" spans="1:11" ht="21" customHeight="1" x14ac:dyDescent="0.35">
      <c r="A75" s="5" t="s">
        <v>140</v>
      </c>
      <c r="B75" s="6" t="s">
        <v>68</v>
      </c>
      <c r="C75" s="7">
        <v>5.5E-2</v>
      </c>
      <c r="D75" s="8">
        <f t="shared" si="32"/>
        <v>12.596699999999998</v>
      </c>
      <c r="E75" s="6">
        <v>11.94</v>
      </c>
      <c r="F75" s="9">
        <f t="shared" si="33"/>
        <v>10.507199999999999</v>
      </c>
      <c r="G75" s="8">
        <f t="shared" si="34"/>
        <v>11.104200000000001</v>
      </c>
      <c r="H75" s="6"/>
      <c r="I75" s="6">
        <f t="shared" ref="I75:I83" si="39">F75*H75</f>
        <v>0</v>
      </c>
      <c r="J75" s="6">
        <f t="shared" ref="J75:J83" si="40">I75*(1+C75/100)</f>
        <v>0</v>
      </c>
      <c r="K75" s="6">
        <f t="shared" si="5"/>
        <v>0</v>
      </c>
    </row>
    <row r="76" spans="1:11" ht="21" customHeight="1" x14ac:dyDescent="0.35">
      <c r="A76" s="5" t="s">
        <v>141</v>
      </c>
      <c r="B76" s="6" t="s">
        <v>68</v>
      </c>
      <c r="C76" s="7">
        <v>5.5E-2</v>
      </c>
      <c r="D76" s="8">
        <f t="shared" si="32"/>
        <v>12.596699999999998</v>
      </c>
      <c r="E76" s="6">
        <v>11.94</v>
      </c>
      <c r="F76" s="9">
        <f t="shared" si="33"/>
        <v>10.507199999999999</v>
      </c>
      <c r="G76" s="8">
        <f t="shared" si="34"/>
        <v>11.104200000000001</v>
      </c>
      <c r="H76" s="6"/>
      <c r="I76" s="6">
        <f t="shared" si="39"/>
        <v>0</v>
      </c>
      <c r="J76" s="6">
        <f t="shared" si="40"/>
        <v>0</v>
      </c>
      <c r="K76" s="6">
        <f t="shared" si="5"/>
        <v>0</v>
      </c>
    </row>
    <row r="77" spans="1:11" ht="21" customHeight="1" x14ac:dyDescent="0.35">
      <c r="A77" s="5" t="s">
        <v>142</v>
      </c>
      <c r="B77" s="6" t="s">
        <v>57</v>
      </c>
      <c r="C77" s="7">
        <v>5.5E-2</v>
      </c>
      <c r="D77" s="8">
        <f t="shared" si="32"/>
        <v>15.075949999999999</v>
      </c>
      <c r="E77" s="6">
        <v>14.29</v>
      </c>
      <c r="F77" s="9">
        <f t="shared" si="33"/>
        <v>12.575199999999999</v>
      </c>
      <c r="G77" s="8">
        <f t="shared" si="34"/>
        <v>13.2897</v>
      </c>
      <c r="H77" s="6"/>
      <c r="I77" s="6">
        <f t="shared" si="39"/>
        <v>0</v>
      </c>
      <c r="J77" s="6">
        <f t="shared" si="40"/>
        <v>0</v>
      </c>
      <c r="K77" s="6">
        <f t="shared" si="5"/>
        <v>0</v>
      </c>
    </row>
    <row r="78" spans="1:11" ht="21" customHeight="1" x14ac:dyDescent="0.35">
      <c r="A78" s="5" t="s">
        <v>143</v>
      </c>
      <c r="B78" s="6" t="s">
        <v>57</v>
      </c>
      <c r="C78" s="7">
        <v>5.5E-2</v>
      </c>
      <c r="D78" s="8">
        <f t="shared" si="32"/>
        <v>15.075949999999999</v>
      </c>
      <c r="E78" s="6">
        <v>14.29</v>
      </c>
      <c r="F78" s="9">
        <f t="shared" si="33"/>
        <v>12.575199999999999</v>
      </c>
      <c r="G78" s="8">
        <f t="shared" si="34"/>
        <v>13.2897</v>
      </c>
      <c r="H78" s="6"/>
      <c r="I78" s="6">
        <f t="shared" si="39"/>
        <v>0</v>
      </c>
      <c r="J78" s="6">
        <f t="shared" si="40"/>
        <v>0</v>
      </c>
      <c r="K78" s="6">
        <f t="shared" si="5"/>
        <v>0</v>
      </c>
    </row>
    <row r="79" spans="1:11" ht="21" customHeight="1" x14ac:dyDescent="0.35">
      <c r="A79" s="5" t="s">
        <v>144</v>
      </c>
      <c r="B79" s="6" t="s">
        <v>57</v>
      </c>
      <c r="C79" s="7">
        <v>5.5E-2</v>
      </c>
      <c r="D79" s="8">
        <f t="shared" si="32"/>
        <v>15.075949999999999</v>
      </c>
      <c r="E79" s="6">
        <v>14.29</v>
      </c>
      <c r="F79" s="9">
        <f t="shared" si="33"/>
        <v>12.575199999999999</v>
      </c>
      <c r="G79" s="8">
        <f t="shared" si="34"/>
        <v>13.2897</v>
      </c>
      <c r="H79" s="6"/>
      <c r="I79" s="6">
        <f t="shared" si="39"/>
        <v>0</v>
      </c>
      <c r="J79" s="6">
        <f t="shared" si="40"/>
        <v>0</v>
      </c>
      <c r="K79" s="6">
        <f t="shared" si="5"/>
        <v>0</v>
      </c>
    </row>
    <row r="80" spans="1:11" ht="21" customHeight="1" x14ac:dyDescent="0.35">
      <c r="A80" s="5" t="s">
        <v>145</v>
      </c>
      <c r="B80" s="6" t="s">
        <v>74</v>
      </c>
      <c r="C80" s="7">
        <v>0.2</v>
      </c>
      <c r="D80" s="8">
        <f t="shared" si="32"/>
        <v>7.5119999999999996</v>
      </c>
      <c r="E80" s="6">
        <v>6.26</v>
      </c>
      <c r="F80" s="9">
        <f t="shared" si="33"/>
        <v>5.5087999999999999</v>
      </c>
      <c r="G80" s="8">
        <f t="shared" si="34"/>
        <v>5.8218000000000005</v>
      </c>
      <c r="H80" s="6"/>
      <c r="I80" s="6">
        <f t="shared" si="39"/>
        <v>0</v>
      </c>
      <c r="J80" s="6">
        <f t="shared" si="40"/>
        <v>0</v>
      </c>
      <c r="K80" s="6">
        <f t="shared" ref="K80:K83" si="41">I80*(1+C80)</f>
        <v>0</v>
      </c>
    </row>
    <row r="81" spans="1:11" ht="21" customHeight="1" x14ac:dyDescent="0.35">
      <c r="A81" s="5" t="s">
        <v>146</v>
      </c>
      <c r="B81" s="6" t="s">
        <v>74</v>
      </c>
      <c r="C81" s="7">
        <v>0.2</v>
      </c>
      <c r="D81" s="8">
        <f t="shared" si="32"/>
        <v>7.5119999999999996</v>
      </c>
      <c r="E81" s="6">
        <v>6.26</v>
      </c>
      <c r="F81" s="9">
        <f t="shared" si="33"/>
        <v>5.5087999999999999</v>
      </c>
      <c r="G81" s="8">
        <f t="shared" si="34"/>
        <v>5.8218000000000005</v>
      </c>
      <c r="H81" s="6"/>
      <c r="I81" s="6">
        <f t="shared" si="39"/>
        <v>0</v>
      </c>
      <c r="J81" s="6">
        <f t="shared" si="40"/>
        <v>0</v>
      </c>
      <c r="K81" s="6">
        <f t="shared" si="41"/>
        <v>0</v>
      </c>
    </row>
    <row r="82" spans="1:11" ht="21" customHeight="1" x14ac:dyDescent="0.35">
      <c r="A82" s="5" t="s">
        <v>147</v>
      </c>
      <c r="B82" s="6" t="s">
        <v>98</v>
      </c>
      <c r="C82" s="7">
        <v>0.2</v>
      </c>
      <c r="D82" s="8">
        <f t="shared" si="32"/>
        <v>14.975999999999999</v>
      </c>
      <c r="E82" s="6">
        <v>12.48</v>
      </c>
      <c r="F82" s="9">
        <f t="shared" si="33"/>
        <v>10.9824</v>
      </c>
      <c r="G82" s="8">
        <f t="shared" si="34"/>
        <v>11.606400000000001</v>
      </c>
      <c r="H82" s="6"/>
      <c r="I82" s="6">
        <f t="shared" si="39"/>
        <v>0</v>
      </c>
      <c r="J82" s="6">
        <f t="shared" si="40"/>
        <v>0</v>
      </c>
      <c r="K82" s="6">
        <f t="shared" si="41"/>
        <v>0</v>
      </c>
    </row>
    <row r="83" spans="1:11" ht="21" customHeight="1" x14ac:dyDescent="0.35">
      <c r="A83" s="5" t="s">
        <v>148</v>
      </c>
      <c r="B83" s="6" t="s">
        <v>98</v>
      </c>
      <c r="C83" s="7">
        <v>0.2</v>
      </c>
      <c r="D83" s="8">
        <f t="shared" si="32"/>
        <v>14.975999999999999</v>
      </c>
      <c r="E83" s="6">
        <v>12.48</v>
      </c>
      <c r="F83" s="9">
        <f t="shared" si="33"/>
        <v>10.9824</v>
      </c>
      <c r="G83" s="8">
        <f t="shared" si="34"/>
        <v>11.606400000000001</v>
      </c>
      <c r="H83" s="6"/>
      <c r="I83" s="6">
        <f t="shared" si="39"/>
        <v>0</v>
      </c>
      <c r="J83" s="6">
        <f t="shared" si="40"/>
        <v>0</v>
      </c>
      <c r="K83" s="6">
        <f t="shared" si="41"/>
        <v>0</v>
      </c>
    </row>
    <row r="84" spans="1:11" ht="21" customHeight="1" x14ac:dyDescent="0.35">
      <c r="A84" s="74" t="s">
        <v>175</v>
      </c>
      <c r="B84" s="75"/>
      <c r="C84" s="37"/>
      <c r="D84" s="37"/>
      <c r="E84" s="37"/>
      <c r="F84" s="37"/>
      <c r="G84" s="37"/>
      <c r="H84" s="37"/>
      <c r="I84" s="37"/>
      <c r="J84" s="37"/>
      <c r="K84" s="6"/>
    </row>
    <row r="85" spans="1:11" ht="21" hidden="1" customHeight="1" x14ac:dyDescent="0.35">
      <c r="A85" s="76" t="s">
        <v>24</v>
      </c>
      <c r="B85" s="77"/>
      <c r="C85" s="77"/>
      <c r="D85" s="77"/>
      <c r="E85" s="77"/>
      <c r="F85" s="77"/>
      <c r="G85" s="77"/>
      <c r="H85" s="77"/>
      <c r="I85" s="77"/>
      <c r="J85" s="77"/>
      <c r="K85" s="6">
        <f t="shared" ref="K80:K143" si="42">I85*(1+C85/100)</f>
        <v>0</v>
      </c>
    </row>
    <row r="86" spans="1:11" ht="21" hidden="1" customHeight="1" x14ac:dyDescent="0.35">
      <c r="A86" s="5" t="s">
        <v>149</v>
      </c>
      <c r="B86" s="6" t="s">
        <v>57</v>
      </c>
      <c r="C86" s="61" t="s">
        <v>97</v>
      </c>
      <c r="D86" s="62">
        <v>40.36</v>
      </c>
      <c r="E86" s="62">
        <v>37.18</v>
      </c>
      <c r="F86" s="68">
        <f>(E86*0.88)</f>
        <v>32.718400000000003</v>
      </c>
      <c r="G86" s="73">
        <f t="shared" ref="G86" si="43">E86*0.93</f>
        <v>34.577400000000004</v>
      </c>
      <c r="H86" s="78"/>
      <c r="I86" s="78"/>
      <c r="J86" s="65"/>
      <c r="K86" s="6" t="e">
        <f t="shared" si="42"/>
        <v>#VALUE!</v>
      </c>
    </row>
    <row r="87" spans="1:11" ht="21" hidden="1" customHeight="1" x14ac:dyDescent="0.35">
      <c r="A87" s="5" t="s">
        <v>150</v>
      </c>
      <c r="B87" s="6" t="s">
        <v>57</v>
      </c>
      <c r="C87" s="61"/>
      <c r="D87" s="62"/>
      <c r="E87" s="62"/>
      <c r="F87" s="68"/>
      <c r="G87" s="73"/>
      <c r="H87" s="79"/>
      <c r="I87" s="79"/>
      <c r="J87" s="66"/>
      <c r="K87" s="6">
        <f t="shared" si="42"/>
        <v>0</v>
      </c>
    </row>
    <row r="88" spans="1:11" ht="21" hidden="1" customHeight="1" x14ac:dyDescent="0.35">
      <c r="A88" s="5" t="s">
        <v>25</v>
      </c>
      <c r="B88" s="6" t="s">
        <v>113</v>
      </c>
      <c r="C88" s="61"/>
      <c r="D88" s="62"/>
      <c r="E88" s="62"/>
      <c r="F88" s="68"/>
      <c r="G88" s="73"/>
      <c r="H88" s="79"/>
      <c r="I88" s="79"/>
      <c r="J88" s="66"/>
      <c r="K88" s="6">
        <f t="shared" si="42"/>
        <v>0</v>
      </c>
    </row>
    <row r="89" spans="1:11" ht="21" hidden="1" customHeight="1" x14ac:dyDescent="0.35">
      <c r="A89" s="5" t="s">
        <v>26</v>
      </c>
      <c r="B89" s="6" t="s">
        <v>120</v>
      </c>
      <c r="C89" s="61"/>
      <c r="D89" s="62"/>
      <c r="E89" s="62"/>
      <c r="F89" s="68"/>
      <c r="G89" s="73"/>
      <c r="H89" s="79"/>
      <c r="I89" s="79"/>
      <c r="J89" s="66"/>
      <c r="K89" s="6">
        <f t="shared" si="42"/>
        <v>0</v>
      </c>
    </row>
    <row r="90" spans="1:11" ht="21" hidden="1" customHeight="1" x14ac:dyDescent="0.35">
      <c r="A90" s="5" t="s">
        <v>115</v>
      </c>
      <c r="B90" s="6" t="s">
        <v>65</v>
      </c>
      <c r="C90" s="61"/>
      <c r="D90" s="62"/>
      <c r="E90" s="62"/>
      <c r="F90" s="68"/>
      <c r="G90" s="73"/>
      <c r="H90" s="80"/>
      <c r="I90" s="80"/>
      <c r="J90" s="67"/>
      <c r="K90" s="6">
        <f t="shared" si="42"/>
        <v>0</v>
      </c>
    </row>
    <row r="91" spans="1:11" ht="21" hidden="1" customHeight="1" x14ac:dyDescent="0.35">
      <c r="A91" s="76" t="s">
        <v>27</v>
      </c>
      <c r="B91" s="77"/>
      <c r="C91" s="77"/>
      <c r="D91" s="77"/>
      <c r="E91" s="77"/>
      <c r="F91" s="77"/>
      <c r="G91" s="77"/>
      <c r="H91" s="77"/>
      <c r="I91" s="77"/>
      <c r="J91" s="77"/>
      <c r="K91" s="6">
        <f t="shared" si="42"/>
        <v>0</v>
      </c>
    </row>
    <row r="92" spans="1:11" ht="21" hidden="1" customHeight="1" x14ac:dyDescent="0.35">
      <c r="A92" s="5" t="s">
        <v>85</v>
      </c>
      <c r="B92" s="6" t="s">
        <v>44</v>
      </c>
      <c r="C92" s="61" t="s">
        <v>97</v>
      </c>
      <c r="D92" s="62">
        <v>49.54</v>
      </c>
      <c r="E92" s="62">
        <v>38.840000000000003</v>
      </c>
      <c r="F92" s="68">
        <f>E92*0.88</f>
        <v>34.179200000000002</v>
      </c>
      <c r="G92" s="69">
        <f>E92*0.93</f>
        <v>36.121200000000002</v>
      </c>
      <c r="H92" s="65"/>
      <c r="I92" s="65"/>
      <c r="J92" s="65"/>
      <c r="K92" s="6" t="e">
        <f t="shared" si="42"/>
        <v>#VALUE!</v>
      </c>
    </row>
    <row r="93" spans="1:11" ht="21" hidden="1" customHeight="1" x14ac:dyDescent="0.35">
      <c r="A93" s="5" t="s">
        <v>86</v>
      </c>
      <c r="B93" s="6" t="s">
        <v>87</v>
      </c>
      <c r="C93" s="61"/>
      <c r="D93" s="62"/>
      <c r="E93" s="62"/>
      <c r="F93" s="68"/>
      <c r="G93" s="69"/>
      <c r="H93" s="66"/>
      <c r="I93" s="66"/>
      <c r="J93" s="66"/>
      <c r="K93" s="6">
        <f t="shared" si="42"/>
        <v>0</v>
      </c>
    </row>
    <row r="94" spans="1:11" ht="21" hidden="1" customHeight="1" x14ac:dyDescent="0.35">
      <c r="A94" s="5" t="s">
        <v>117</v>
      </c>
      <c r="B94" s="6" t="s">
        <v>65</v>
      </c>
      <c r="C94" s="61"/>
      <c r="D94" s="62"/>
      <c r="E94" s="62"/>
      <c r="F94" s="68"/>
      <c r="G94" s="69"/>
      <c r="H94" s="66"/>
      <c r="I94" s="66"/>
      <c r="J94" s="66"/>
      <c r="K94" s="6">
        <f t="shared" si="42"/>
        <v>0</v>
      </c>
    </row>
    <row r="95" spans="1:11" ht="21" hidden="1" customHeight="1" x14ac:dyDescent="0.35">
      <c r="A95" s="5" t="s">
        <v>153</v>
      </c>
      <c r="B95" s="6" t="s">
        <v>51</v>
      </c>
      <c r="C95" s="61"/>
      <c r="D95" s="62"/>
      <c r="E95" s="62"/>
      <c r="F95" s="68"/>
      <c r="G95" s="69"/>
      <c r="H95" s="67"/>
      <c r="I95" s="67"/>
      <c r="J95" s="67"/>
      <c r="K95" s="6">
        <f t="shared" si="42"/>
        <v>0</v>
      </c>
    </row>
    <row r="96" spans="1:11" ht="21" customHeight="1" x14ac:dyDescent="0.35">
      <c r="A96" s="40" t="s">
        <v>174</v>
      </c>
      <c r="B96" s="41"/>
      <c r="C96" s="42"/>
      <c r="D96" s="42"/>
      <c r="E96" s="42"/>
      <c r="F96" s="42"/>
      <c r="G96" s="42"/>
      <c r="H96" s="42"/>
      <c r="I96" s="42"/>
      <c r="J96" s="42"/>
      <c r="K96" s="6"/>
    </row>
    <row r="97" spans="1:20" ht="21" customHeight="1" x14ac:dyDescent="0.35">
      <c r="A97" s="5" t="s">
        <v>84</v>
      </c>
      <c r="B97" s="6" t="s">
        <v>57</v>
      </c>
      <c r="C97" s="61" t="s">
        <v>97</v>
      </c>
      <c r="D97" s="62">
        <v>37.630000000000003</v>
      </c>
      <c r="E97" s="62">
        <v>33.19</v>
      </c>
      <c r="F97" s="68">
        <f>E97*0.88</f>
        <v>29.207199999999997</v>
      </c>
      <c r="G97" s="69">
        <f>E97*0.93</f>
        <v>30.866699999999998</v>
      </c>
      <c r="H97" s="62"/>
      <c r="I97" s="65">
        <f>H97*F97</f>
        <v>0</v>
      </c>
      <c r="J97" s="23"/>
      <c r="K97" s="6"/>
    </row>
    <row r="98" spans="1:20" ht="21" customHeight="1" x14ac:dyDescent="0.35">
      <c r="A98" s="5" t="s">
        <v>119</v>
      </c>
      <c r="B98" s="6" t="s">
        <v>73</v>
      </c>
      <c r="C98" s="61"/>
      <c r="D98" s="62"/>
      <c r="E98" s="62"/>
      <c r="F98" s="68"/>
      <c r="G98" s="69"/>
      <c r="H98" s="62"/>
      <c r="I98" s="66"/>
      <c r="J98" s="32"/>
      <c r="K98" s="6"/>
    </row>
    <row r="99" spans="1:20" ht="21" customHeight="1" x14ac:dyDescent="0.35">
      <c r="A99" s="5" t="s">
        <v>25</v>
      </c>
      <c r="B99" s="6" t="s">
        <v>113</v>
      </c>
      <c r="C99" s="61"/>
      <c r="D99" s="62"/>
      <c r="E99" s="62"/>
      <c r="F99" s="68"/>
      <c r="G99" s="69"/>
      <c r="H99" s="62"/>
      <c r="I99" s="66"/>
      <c r="J99" s="32"/>
      <c r="K99" s="6"/>
    </row>
    <row r="100" spans="1:20" ht="21" customHeight="1" x14ac:dyDescent="0.35">
      <c r="A100" s="5" t="s">
        <v>29</v>
      </c>
      <c r="B100" s="6" t="s">
        <v>120</v>
      </c>
      <c r="C100" s="61"/>
      <c r="D100" s="62"/>
      <c r="E100" s="62"/>
      <c r="F100" s="68"/>
      <c r="G100" s="69"/>
      <c r="H100" s="62"/>
      <c r="I100" s="66"/>
      <c r="J100" s="32"/>
      <c r="K100" s="6"/>
    </row>
    <row r="101" spans="1:20" ht="21" customHeight="1" x14ac:dyDescent="0.35">
      <c r="A101" s="5" t="s">
        <v>118</v>
      </c>
      <c r="B101" s="6" t="s">
        <v>67</v>
      </c>
      <c r="C101" s="61"/>
      <c r="D101" s="62"/>
      <c r="E101" s="62"/>
      <c r="F101" s="68"/>
      <c r="G101" s="69"/>
      <c r="H101" s="62"/>
      <c r="I101" s="67"/>
      <c r="J101" s="34"/>
      <c r="K101" s="6"/>
    </row>
    <row r="102" spans="1:20" ht="21" customHeight="1" x14ac:dyDescent="0.35">
      <c r="A102" s="40" t="s">
        <v>176</v>
      </c>
      <c r="B102" s="40"/>
      <c r="C102" s="40"/>
      <c r="D102" s="40"/>
      <c r="E102" s="40"/>
      <c r="F102" s="40"/>
      <c r="G102" s="40"/>
      <c r="H102" s="40"/>
      <c r="I102" s="40"/>
      <c r="J102" s="40"/>
      <c r="K102" s="6"/>
    </row>
    <row r="103" spans="1:20" ht="21" customHeight="1" x14ac:dyDescent="0.35">
      <c r="A103" s="5" t="s">
        <v>81</v>
      </c>
      <c r="B103" s="6" t="s">
        <v>67</v>
      </c>
      <c r="C103" s="61" t="s">
        <v>97</v>
      </c>
      <c r="D103" s="62">
        <v>37.28</v>
      </c>
      <c r="E103" s="62">
        <v>33.92</v>
      </c>
      <c r="F103" s="68">
        <f>E103*0.88</f>
        <v>29.849600000000002</v>
      </c>
      <c r="G103" s="69">
        <f>E103*0.93</f>
        <v>31.545600000000004</v>
      </c>
      <c r="H103" s="65"/>
      <c r="I103" s="65">
        <f>H103*F103</f>
        <v>0</v>
      </c>
      <c r="J103" s="23"/>
      <c r="K103" s="6"/>
    </row>
    <row r="104" spans="1:20" ht="21" customHeight="1" x14ac:dyDescent="0.35">
      <c r="A104" s="5" t="s">
        <v>82</v>
      </c>
      <c r="B104" s="6" t="s">
        <v>67</v>
      </c>
      <c r="C104" s="61"/>
      <c r="D104" s="62"/>
      <c r="E104" s="62"/>
      <c r="F104" s="68"/>
      <c r="G104" s="69"/>
      <c r="H104" s="66"/>
      <c r="I104" s="66"/>
      <c r="J104" s="32"/>
      <c r="K104" s="6"/>
    </row>
    <row r="105" spans="1:20" ht="21" customHeight="1" x14ac:dyDescent="0.35">
      <c r="A105" s="5" t="s">
        <v>83</v>
      </c>
      <c r="B105" s="6" t="s">
        <v>57</v>
      </c>
      <c r="C105" s="61"/>
      <c r="D105" s="62"/>
      <c r="E105" s="62"/>
      <c r="F105" s="68"/>
      <c r="G105" s="69"/>
      <c r="H105" s="66"/>
      <c r="I105" s="66"/>
      <c r="J105" s="32"/>
      <c r="K105" s="6"/>
    </row>
    <row r="106" spans="1:20" ht="21" customHeight="1" x14ac:dyDescent="0.35">
      <c r="A106" s="5" t="s">
        <v>152</v>
      </c>
      <c r="B106" s="6" t="s">
        <v>50</v>
      </c>
      <c r="C106" s="61"/>
      <c r="D106" s="62"/>
      <c r="E106" s="62"/>
      <c r="F106" s="68"/>
      <c r="G106" s="69"/>
      <c r="H106" s="66"/>
      <c r="I106" s="66"/>
      <c r="J106" s="32"/>
      <c r="K106" s="6"/>
    </row>
    <row r="107" spans="1:20" ht="21" customHeight="1" x14ac:dyDescent="0.35">
      <c r="A107" s="5" t="s">
        <v>117</v>
      </c>
      <c r="B107" s="6" t="s">
        <v>65</v>
      </c>
      <c r="C107" s="61"/>
      <c r="D107" s="62"/>
      <c r="E107" s="62"/>
      <c r="F107" s="68"/>
      <c r="G107" s="69"/>
      <c r="H107" s="67"/>
      <c r="I107" s="67"/>
      <c r="J107" s="34"/>
      <c r="K107" s="6"/>
    </row>
    <row r="108" spans="1:20" ht="21" customHeight="1" x14ac:dyDescent="0.35">
      <c r="A108" s="40" t="s">
        <v>28</v>
      </c>
      <c r="B108" s="40"/>
      <c r="C108" s="40"/>
      <c r="D108" s="40"/>
      <c r="E108" s="40"/>
      <c r="F108" s="40"/>
      <c r="G108" s="40"/>
      <c r="H108" s="40"/>
      <c r="I108" s="40"/>
      <c r="J108" s="40"/>
      <c r="K108" s="6"/>
    </row>
    <row r="109" spans="1:20" ht="21" customHeight="1" x14ac:dyDescent="0.35">
      <c r="A109" s="5" t="s">
        <v>88</v>
      </c>
      <c r="B109" s="6" t="s">
        <v>44</v>
      </c>
      <c r="C109" s="61" t="s">
        <v>97</v>
      </c>
      <c r="D109" s="62">
        <v>40.92</v>
      </c>
      <c r="E109" s="62">
        <v>37.49</v>
      </c>
      <c r="F109" s="68">
        <f>E109*0.88</f>
        <v>32.991199999999999</v>
      </c>
      <c r="G109" s="70">
        <f>E109*0.93</f>
        <v>34.865700000000004</v>
      </c>
      <c r="H109" s="65"/>
      <c r="I109" s="65">
        <v>0</v>
      </c>
      <c r="J109" s="23"/>
      <c r="K109" s="6"/>
    </row>
    <row r="110" spans="1:20" ht="21" customHeight="1" x14ac:dyDescent="0.35">
      <c r="A110" s="5" t="s">
        <v>86</v>
      </c>
      <c r="B110" s="6" t="s">
        <v>87</v>
      </c>
      <c r="C110" s="61"/>
      <c r="D110" s="62"/>
      <c r="E110" s="62"/>
      <c r="F110" s="68"/>
      <c r="G110" s="71"/>
      <c r="H110" s="66"/>
      <c r="I110" s="66"/>
      <c r="J110" s="32"/>
      <c r="K110" s="6"/>
    </row>
    <row r="111" spans="1:20" ht="21" customHeight="1" x14ac:dyDescent="0.35">
      <c r="A111" s="5" t="s">
        <v>153</v>
      </c>
      <c r="B111" s="6" t="s">
        <v>51</v>
      </c>
      <c r="C111" s="61"/>
      <c r="D111" s="62"/>
      <c r="E111" s="62"/>
      <c r="F111" s="68"/>
      <c r="G111" s="72"/>
      <c r="H111" s="66"/>
      <c r="I111" s="66"/>
      <c r="J111" s="32"/>
      <c r="K111" s="6"/>
      <c r="R111" s="1"/>
      <c r="S111" s="1"/>
      <c r="T111" s="1"/>
    </row>
    <row r="112" spans="1:20" ht="21" customHeight="1" x14ac:dyDescent="0.35">
      <c r="A112" s="40" t="s">
        <v>30</v>
      </c>
      <c r="B112" s="40"/>
      <c r="C112" s="40"/>
      <c r="D112" s="40"/>
      <c r="E112" s="40"/>
      <c r="F112" s="40"/>
      <c r="G112" s="40"/>
      <c r="H112" s="40"/>
      <c r="I112" s="40"/>
      <c r="J112" s="40"/>
      <c r="K112" s="6"/>
    </row>
    <row r="113" spans="1:20" ht="21" customHeight="1" x14ac:dyDescent="0.35">
      <c r="A113" s="5" t="s">
        <v>80</v>
      </c>
      <c r="B113" s="6" t="s">
        <v>79</v>
      </c>
      <c r="C113" s="61" t="s">
        <v>97</v>
      </c>
      <c r="D113" s="62">
        <v>44.77</v>
      </c>
      <c r="E113" s="62">
        <v>40.61</v>
      </c>
      <c r="F113" s="68">
        <f>E113*0.88</f>
        <v>35.736800000000002</v>
      </c>
      <c r="G113" s="69">
        <f>E113*0.93</f>
        <v>37.767299999999999</v>
      </c>
      <c r="H113" s="65"/>
      <c r="I113" s="65">
        <f>H113*F113</f>
        <v>0</v>
      </c>
      <c r="J113" s="23"/>
      <c r="K113" s="6"/>
    </row>
    <row r="114" spans="1:20" ht="21" customHeight="1" x14ac:dyDescent="0.35">
      <c r="A114" s="5" t="s">
        <v>177</v>
      </c>
      <c r="B114" s="6" t="s">
        <v>57</v>
      </c>
      <c r="C114" s="61"/>
      <c r="D114" s="62"/>
      <c r="E114" s="62"/>
      <c r="F114" s="68"/>
      <c r="G114" s="69"/>
      <c r="H114" s="66"/>
      <c r="I114" s="66"/>
      <c r="J114" s="32"/>
      <c r="K114" s="6"/>
    </row>
    <row r="115" spans="1:20" ht="21" customHeight="1" x14ac:dyDescent="0.35">
      <c r="A115" s="5" t="s">
        <v>116</v>
      </c>
      <c r="B115" s="6" t="s">
        <v>66</v>
      </c>
      <c r="C115" s="61"/>
      <c r="D115" s="62"/>
      <c r="E115" s="62"/>
      <c r="F115" s="68"/>
      <c r="G115" s="69"/>
      <c r="H115" s="66"/>
      <c r="I115" s="66"/>
      <c r="J115" s="32"/>
      <c r="K115" s="6"/>
    </row>
    <row r="116" spans="1:20" ht="21" customHeight="1" x14ac:dyDescent="0.35">
      <c r="A116" s="5" t="s">
        <v>158</v>
      </c>
      <c r="B116" s="6" t="s">
        <v>73</v>
      </c>
      <c r="C116" s="61"/>
      <c r="D116" s="62"/>
      <c r="E116" s="62"/>
      <c r="F116" s="68"/>
      <c r="G116" s="69"/>
      <c r="H116" s="66"/>
      <c r="I116" s="66"/>
      <c r="J116" s="32"/>
      <c r="K116" s="6"/>
    </row>
    <row r="117" spans="1:20" ht="21" customHeight="1" x14ac:dyDescent="0.35">
      <c r="A117" s="5" t="s">
        <v>155</v>
      </c>
      <c r="B117" s="6" t="s">
        <v>74</v>
      </c>
      <c r="C117" s="61"/>
      <c r="D117" s="62"/>
      <c r="E117" s="62"/>
      <c r="F117" s="68"/>
      <c r="G117" s="69"/>
      <c r="H117" s="67"/>
      <c r="I117" s="67"/>
      <c r="J117" s="34"/>
      <c r="K117" s="6"/>
    </row>
    <row r="118" spans="1:20" ht="21" customHeight="1" x14ac:dyDescent="0.35">
      <c r="A118" s="48" t="s">
        <v>183</v>
      </c>
      <c r="B118" s="49"/>
      <c r="C118" s="33"/>
      <c r="D118" s="33"/>
      <c r="E118" s="33"/>
      <c r="F118" s="33"/>
      <c r="G118" s="33"/>
      <c r="H118" s="33"/>
      <c r="I118" s="33"/>
      <c r="J118" s="33"/>
      <c r="K118" s="6"/>
      <c r="R118" s="1"/>
      <c r="S118" s="1"/>
      <c r="T118" s="1"/>
    </row>
    <row r="119" spans="1:20" ht="21" customHeight="1" x14ac:dyDescent="0.35">
      <c r="A119" s="5" t="s">
        <v>155</v>
      </c>
      <c r="B119" s="6" t="s">
        <v>74</v>
      </c>
      <c r="C119" s="18">
        <v>0.2</v>
      </c>
      <c r="D119" s="8">
        <f t="shared" ref="D119:D140" si="44">(E119*(1+C119))</f>
        <v>6.6840000000000002</v>
      </c>
      <c r="E119" s="6">
        <v>5.57</v>
      </c>
      <c r="F119" s="9">
        <f t="shared" ref="F119:F140" si="45">(E119*0.88)</f>
        <v>4.9016000000000002</v>
      </c>
      <c r="G119" s="8">
        <f t="shared" ref="G119:G140" si="46">E119*0.93</f>
        <v>5.1801000000000004</v>
      </c>
      <c r="H119" s="6"/>
      <c r="I119" s="6">
        <f>F119*H119</f>
        <v>0</v>
      </c>
      <c r="J119" s="6">
        <f>I119*(1+C119/100)</f>
        <v>0</v>
      </c>
      <c r="K119" s="6">
        <f>I119*(1+C119)</f>
        <v>0</v>
      </c>
      <c r="R119" s="1"/>
      <c r="S119" s="1"/>
      <c r="T119" s="1"/>
    </row>
    <row r="120" spans="1:20" ht="21" customHeight="1" x14ac:dyDescent="0.35">
      <c r="A120" s="5" t="s">
        <v>156</v>
      </c>
      <c r="B120" s="6" t="s">
        <v>74</v>
      </c>
      <c r="C120" s="18">
        <v>0.2</v>
      </c>
      <c r="D120" s="8">
        <f t="shared" si="44"/>
        <v>6.6840000000000002</v>
      </c>
      <c r="E120" s="6">
        <v>5.57</v>
      </c>
      <c r="F120" s="9">
        <f t="shared" si="45"/>
        <v>4.9016000000000002</v>
      </c>
      <c r="G120" s="8">
        <f t="shared" si="46"/>
        <v>5.1801000000000004</v>
      </c>
      <c r="H120" s="6"/>
      <c r="I120" s="6">
        <f t="shared" ref="I120:I127" si="47">F120*H120</f>
        <v>0</v>
      </c>
      <c r="J120" s="6">
        <f t="shared" ref="J120:J127" si="48">I120*(1+C120/100)</f>
        <v>0</v>
      </c>
      <c r="K120" s="6">
        <f t="shared" ref="K120:K153" si="49">I120*(1+C120)</f>
        <v>0</v>
      </c>
      <c r="R120" s="1"/>
      <c r="S120" s="1"/>
      <c r="T120" s="1"/>
    </row>
    <row r="121" spans="1:20" ht="21" customHeight="1" x14ac:dyDescent="0.35">
      <c r="A121" s="5" t="s">
        <v>157</v>
      </c>
      <c r="B121" s="6" t="s">
        <v>68</v>
      </c>
      <c r="C121" s="18">
        <v>0.2</v>
      </c>
      <c r="D121" s="8">
        <f t="shared" si="44"/>
        <v>19.32</v>
      </c>
      <c r="E121" s="6">
        <v>16.100000000000001</v>
      </c>
      <c r="F121" s="9">
        <f t="shared" si="45"/>
        <v>14.168000000000001</v>
      </c>
      <c r="G121" s="8">
        <f t="shared" si="46"/>
        <v>14.973000000000003</v>
      </c>
      <c r="H121" s="6"/>
      <c r="I121" s="6">
        <f t="shared" si="47"/>
        <v>0</v>
      </c>
      <c r="J121" s="6">
        <f t="shared" si="48"/>
        <v>0</v>
      </c>
      <c r="K121" s="6">
        <f t="shared" si="49"/>
        <v>0</v>
      </c>
    </row>
    <row r="122" spans="1:20" ht="21" customHeight="1" x14ac:dyDescent="0.35">
      <c r="A122" s="5" t="s">
        <v>121</v>
      </c>
      <c r="B122" s="6" t="s">
        <v>57</v>
      </c>
      <c r="C122" s="18">
        <v>0.2</v>
      </c>
      <c r="D122" s="8">
        <f t="shared" si="44"/>
        <v>9.1920000000000002</v>
      </c>
      <c r="E122" s="6">
        <v>7.66</v>
      </c>
      <c r="F122" s="9">
        <f t="shared" si="45"/>
        <v>6.7408000000000001</v>
      </c>
      <c r="G122" s="8">
        <f t="shared" si="46"/>
        <v>7.1238000000000001</v>
      </c>
      <c r="H122" s="6"/>
      <c r="I122" s="6">
        <f t="shared" si="47"/>
        <v>0</v>
      </c>
      <c r="J122" s="6">
        <f t="shared" si="48"/>
        <v>0</v>
      </c>
      <c r="K122" s="6">
        <f t="shared" si="49"/>
        <v>0</v>
      </c>
    </row>
    <row r="123" spans="1:20" ht="21" customHeight="1" x14ac:dyDescent="0.35">
      <c r="A123" s="5" t="s">
        <v>31</v>
      </c>
      <c r="B123" s="6" t="s">
        <v>51</v>
      </c>
      <c r="C123" s="7">
        <v>5.5E-2</v>
      </c>
      <c r="D123" s="8">
        <f t="shared" si="44"/>
        <v>11.984799999999998</v>
      </c>
      <c r="E123" s="6">
        <v>11.36</v>
      </c>
      <c r="F123" s="9">
        <f t="shared" si="45"/>
        <v>9.9968000000000004</v>
      </c>
      <c r="G123" s="8">
        <f t="shared" si="46"/>
        <v>10.5648</v>
      </c>
      <c r="H123" s="6"/>
      <c r="I123" s="6">
        <f t="shared" si="47"/>
        <v>0</v>
      </c>
      <c r="J123" s="6">
        <f t="shared" si="48"/>
        <v>0</v>
      </c>
      <c r="K123" s="6">
        <f t="shared" si="49"/>
        <v>0</v>
      </c>
    </row>
    <row r="124" spans="1:20" ht="21" customHeight="1" x14ac:dyDescent="0.35">
      <c r="A124" s="5" t="s">
        <v>32</v>
      </c>
      <c r="B124" s="6" t="s">
        <v>57</v>
      </c>
      <c r="C124" s="7">
        <v>5.5E-2</v>
      </c>
      <c r="D124" s="8">
        <f t="shared" si="44"/>
        <v>9.1151999999999997</v>
      </c>
      <c r="E124" s="6">
        <v>8.64</v>
      </c>
      <c r="F124" s="9">
        <f t="shared" si="45"/>
        <v>7.6032000000000002</v>
      </c>
      <c r="G124" s="8">
        <f t="shared" si="46"/>
        <v>8.0352000000000015</v>
      </c>
      <c r="H124" s="6"/>
      <c r="I124" s="6">
        <f t="shared" si="47"/>
        <v>0</v>
      </c>
      <c r="J124" s="6">
        <f t="shared" si="48"/>
        <v>0</v>
      </c>
      <c r="K124" s="6">
        <f t="shared" si="49"/>
        <v>0</v>
      </c>
    </row>
    <row r="125" spans="1:20" ht="21" customHeight="1" x14ac:dyDescent="0.35">
      <c r="A125" s="5" t="s">
        <v>33</v>
      </c>
      <c r="B125" s="6" t="s">
        <v>69</v>
      </c>
      <c r="C125" s="7">
        <v>5.5E-2</v>
      </c>
      <c r="D125" s="8">
        <f t="shared" si="44"/>
        <v>12.754949999999999</v>
      </c>
      <c r="E125" s="6">
        <v>12.09</v>
      </c>
      <c r="F125" s="9">
        <f t="shared" si="45"/>
        <v>10.639200000000001</v>
      </c>
      <c r="G125" s="8">
        <f t="shared" si="46"/>
        <v>11.2437</v>
      </c>
      <c r="H125" s="6"/>
      <c r="I125" s="6">
        <f t="shared" si="47"/>
        <v>0</v>
      </c>
      <c r="J125" s="6">
        <f t="shared" si="48"/>
        <v>0</v>
      </c>
      <c r="K125" s="6">
        <f t="shared" si="49"/>
        <v>0</v>
      </c>
    </row>
    <row r="126" spans="1:20" ht="21" customHeight="1" x14ac:dyDescent="0.35">
      <c r="A126" s="5" t="s">
        <v>34</v>
      </c>
      <c r="B126" s="6" t="s">
        <v>69</v>
      </c>
      <c r="C126" s="7">
        <v>5.5E-2</v>
      </c>
      <c r="D126" s="8">
        <f t="shared" si="44"/>
        <v>12.754949999999999</v>
      </c>
      <c r="E126" s="6">
        <v>12.09</v>
      </c>
      <c r="F126" s="9">
        <f t="shared" si="45"/>
        <v>10.639200000000001</v>
      </c>
      <c r="G126" s="8">
        <f t="shared" si="46"/>
        <v>11.2437</v>
      </c>
      <c r="H126" s="6"/>
      <c r="I126" s="6">
        <f t="shared" si="47"/>
        <v>0</v>
      </c>
      <c r="J126" s="6">
        <f t="shared" si="48"/>
        <v>0</v>
      </c>
      <c r="K126" s="6">
        <f t="shared" si="49"/>
        <v>0</v>
      </c>
    </row>
    <row r="127" spans="1:20" ht="21" customHeight="1" x14ac:dyDescent="0.35">
      <c r="A127" s="5" t="s">
        <v>35</v>
      </c>
      <c r="B127" s="6" t="s">
        <v>69</v>
      </c>
      <c r="C127" s="7">
        <v>5.5E-2</v>
      </c>
      <c r="D127" s="8">
        <f t="shared" si="44"/>
        <v>12.754949999999999</v>
      </c>
      <c r="E127" s="6">
        <v>12.09</v>
      </c>
      <c r="F127" s="9">
        <f t="shared" si="45"/>
        <v>10.639200000000001</v>
      </c>
      <c r="G127" s="8">
        <f t="shared" si="46"/>
        <v>11.2437</v>
      </c>
      <c r="H127" s="6"/>
      <c r="I127" s="6">
        <f t="shared" si="47"/>
        <v>0</v>
      </c>
      <c r="J127" s="6">
        <f t="shared" si="48"/>
        <v>0</v>
      </c>
      <c r="K127" s="6">
        <f t="shared" si="49"/>
        <v>0</v>
      </c>
    </row>
    <row r="128" spans="1:20" ht="21" customHeight="1" x14ac:dyDescent="0.35">
      <c r="A128" s="63" t="s">
        <v>184</v>
      </c>
      <c r="B128" s="64"/>
      <c r="C128" s="33"/>
      <c r="D128" s="33"/>
      <c r="E128" s="33"/>
      <c r="F128" s="33"/>
      <c r="G128" s="33"/>
      <c r="H128" s="33"/>
      <c r="I128" s="33"/>
      <c r="J128" s="33"/>
      <c r="K128" s="6">
        <f t="shared" si="49"/>
        <v>0</v>
      </c>
    </row>
    <row r="129" spans="1:11" ht="21" customHeight="1" x14ac:dyDescent="0.35">
      <c r="A129" s="5" t="s">
        <v>37</v>
      </c>
      <c r="B129" s="6" t="s">
        <v>57</v>
      </c>
      <c r="C129" s="7">
        <v>5.5E-2</v>
      </c>
      <c r="D129" s="8">
        <f t="shared" ref="D129:D135" si="50">(E129*(1+C129))</f>
        <v>18.8001</v>
      </c>
      <c r="E129" s="6">
        <v>17.82</v>
      </c>
      <c r="F129" s="9">
        <f>(E129*0.88)</f>
        <v>15.6816</v>
      </c>
      <c r="G129" s="8">
        <f t="shared" ref="G129:G135" si="51">E129*0.93</f>
        <v>16.572600000000001</v>
      </c>
      <c r="H129" s="6"/>
      <c r="I129" s="6">
        <f>F129*H129</f>
        <v>0</v>
      </c>
      <c r="J129" s="6">
        <f>I129*(1+C129/100)</f>
        <v>0</v>
      </c>
      <c r="K129" s="6">
        <f t="shared" si="49"/>
        <v>0</v>
      </c>
    </row>
    <row r="130" spans="1:11" ht="21" customHeight="1" x14ac:dyDescent="0.35">
      <c r="A130" s="5" t="s">
        <v>38</v>
      </c>
      <c r="B130" s="6" t="s">
        <v>52</v>
      </c>
      <c r="C130" s="7">
        <v>0.2</v>
      </c>
      <c r="D130" s="8">
        <f t="shared" si="50"/>
        <v>32.411999999999999</v>
      </c>
      <c r="E130" s="6">
        <v>27.01</v>
      </c>
      <c r="F130" s="9">
        <f t="shared" ref="F130:F135" si="52">(E130*0.88)</f>
        <v>23.768800000000002</v>
      </c>
      <c r="G130" s="8">
        <f t="shared" si="51"/>
        <v>25.119300000000003</v>
      </c>
      <c r="H130" s="6"/>
      <c r="I130" s="6">
        <f t="shared" ref="I130:I135" si="53">F130*H130</f>
        <v>0</v>
      </c>
      <c r="J130" s="6">
        <f t="shared" ref="J130:J135" si="54">I130*(1+C130/100)</f>
        <v>0</v>
      </c>
      <c r="K130" s="6">
        <f t="shared" si="49"/>
        <v>0</v>
      </c>
    </row>
    <row r="131" spans="1:11" ht="21" customHeight="1" x14ac:dyDescent="0.35">
      <c r="A131" s="5" t="s">
        <v>39</v>
      </c>
      <c r="B131" s="6" t="s">
        <v>71</v>
      </c>
      <c r="C131" s="7">
        <v>5.5E-2</v>
      </c>
      <c r="D131" s="8">
        <f t="shared" si="50"/>
        <v>32.852699999999999</v>
      </c>
      <c r="E131" s="6">
        <v>31.14</v>
      </c>
      <c r="F131" s="9">
        <f t="shared" si="52"/>
        <v>27.403200000000002</v>
      </c>
      <c r="G131" s="8">
        <f t="shared" si="51"/>
        <v>28.9602</v>
      </c>
      <c r="H131" s="6"/>
      <c r="I131" s="6">
        <f t="shared" si="53"/>
        <v>0</v>
      </c>
      <c r="J131" s="6">
        <f t="shared" si="54"/>
        <v>0</v>
      </c>
      <c r="K131" s="6">
        <f t="shared" si="49"/>
        <v>0</v>
      </c>
    </row>
    <row r="132" spans="1:11" ht="21" customHeight="1" x14ac:dyDescent="0.35">
      <c r="A132" s="5" t="s">
        <v>89</v>
      </c>
      <c r="B132" s="6" t="s">
        <v>91</v>
      </c>
      <c r="C132" s="18">
        <v>0.2</v>
      </c>
      <c r="D132" s="8">
        <f t="shared" si="50"/>
        <v>6.323999999999999</v>
      </c>
      <c r="E132" s="6">
        <v>5.27</v>
      </c>
      <c r="F132" s="9">
        <f t="shared" si="52"/>
        <v>4.6375999999999999</v>
      </c>
      <c r="G132" s="8">
        <f t="shared" si="51"/>
        <v>4.9010999999999996</v>
      </c>
      <c r="H132" s="6"/>
      <c r="I132" s="6">
        <f t="shared" si="53"/>
        <v>0</v>
      </c>
      <c r="J132" s="6">
        <f t="shared" si="54"/>
        <v>0</v>
      </c>
      <c r="K132" s="6">
        <f t="shared" si="49"/>
        <v>0</v>
      </c>
    </row>
    <row r="133" spans="1:11" ht="21" customHeight="1" x14ac:dyDescent="0.35">
      <c r="A133" s="5" t="s">
        <v>90</v>
      </c>
      <c r="B133" s="6" t="s">
        <v>91</v>
      </c>
      <c r="C133" s="18">
        <v>0.2</v>
      </c>
      <c r="D133" s="8">
        <f t="shared" si="50"/>
        <v>6.323999999999999</v>
      </c>
      <c r="E133" s="6">
        <v>5.27</v>
      </c>
      <c r="F133" s="9">
        <f t="shared" si="52"/>
        <v>4.6375999999999999</v>
      </c>
      <c r="G133" s="8">
        <f t="shared" si="51"/>
        <v>4.9010999999999996</v>
      </c>
      <c r="H133" s="6"/>
      <c r="I133" s="6">
        <f t="shared" si="53"/>
        <v>0</v>
      </c>
      <c r="J133" s="6">
        <f t="shared" si="54"/>
        <v>0</v>
      </c>
      <c r="K133" s="6">
        <f t="shared" si="49"/>
        <v>0</v>
      </c>
    </row>
    <row r="134" spans="1:11" ht="21" customHeight="1" x14ac:dyDescent="0.35">
      <c r="A134" s="5" t="s">
        <v>178</v>
      </c>
      <c r="B134" s="6" t="s">
        <v>61</v>
      </c>
      <c r="C134" s="7">
        <v>5.5E-2</v>
      </c>
      <c r="D134" s="8">
        <f t="shared" si="50"/>
        <v>27.461649999999999</v>
      </c>
      <c r="E134" s="6">
        <v>26.03</v>
      </c>
      <c r="F134" s="9">
        <f t="shared" si="52"/>
        <v>22.906400000000001</v>
      </c>
      <c r="G134" s="8">
        <f t="shared" si="51"/>
        <v>24.207900000000002</v>
      </c>
      <c r="H134" s="6"/>
      <c r="I134" s="6">
        <f t="shared" si="53"/>
        <v>0</v>
      </c>
      <c r="J134" s="6">
        <f t="shared" si="54"/>
        <v>0</v>
      </c>
      <c r="K134" s="6">
        <f t="shared" si="49"/>
        <v>0</v>
      </c>
    </row>
    <row r="135" spans="1:11" ht="21" customHeight="1" x14ac:dyDescent="0.35">
      <c r="A135" s="5" t="s">
        <v>40</v>
      </c>
      <c r="B135" s="6" t="s">
        <v>72</v>
      </c>
      <c r="C135" s="7">
        <v>5.5E-2</v>
      </c>
      <c r="D135" s="8">
        <f t="shared" si="50"/>
        <v>29.603299999999997</v>
      </c>
      <c r="E135" s="6">
        <v>28.06</v>
      </c>
      <c r="F135" s="9">
        <f t="shared" si="52"/>
        <v>24.692799999999998</v>
      </c>
      <c r="G135" s="8">
        <f t="shared" si="51"/>
        <v>26.095800000000001</v>
      </c>
      <c r="H135" s="6"/>
      <c r="I135" s="6">
        <f t="shared" si="53"/>
        <v>0</v>
      </c>
      <c r="J135" s="6">
        <f t="shared" si="54"/>
        <v>0</v>
      </c>
      <c r="K135" s="6">
        <f t="shared" si="49"/>
        <v>0</v>
      </c>
    </row>
    <row r="136" spans="1:11" ht="21" customHeight="1" x14ac:dyDescent="0.35">
      <c r="A136" s="59" t="s">
        <v>36</v>
      </c>
      <c r="B136" s="60"/>
      <c r="C136" s="33"/>
      <c r="D136" s="33"/>
      <c r="E136" s="33"/>
      <c r="F136" s="33"/>
      <c r="G136" s="33"/>
      <c r="H136" s="33"/>
      <c r="I136" s="33"/>
      <c r="J136" s="33"/>
      <c r="K136" s="6">
        <f t="shared" si="49"/>
        <v>0</v>
      </c>
    </row>
    <row r="137" spans="1:11" ht="26.25" customHeight="1" x14ac:dyDescent="0.35">
      <c r="A137" s="5" t="s">
        <v>99</v>
      </c>
      <c r="B137" s="6" t="s">
        <v>70</v>
      </c>
      <c r="C137" s="7">
        <v>5.5E-2</v>
      </c>
      <c r="D137" s="8">
        <f t="shared" si="44"/>
        <v>17.418050000000001</v>
      </c>
      <c r="E137" s="6">
        <v>16.510000000000002</v>
      </c>
      <c r="F137" s="9">
        <f t="shared" si="45"/>
        <v>14.528800000000002</v>
      </c>
      <c r="G137" s="8">
        <f t="shared" si="46"/>
        <v>15.354300000000002</v>
      </c>
      <c r="H137" s="6"/>
      <c r="I137" s="6">
        <f>F137*H137</f>
        <v>0</v>
      </c>
      <c r="J137" s="6">
        <f>I137*(1+C137/100)</f>
        <v>0</v>
      </c>
      <c r="K137" s="6">
        <f t="shared" si="49"/>
        <v>0</v>
      </c>
    </row>
    <row r="138" spans="1:11" ht="25.5" customHeight="1" x14ac:dyDescent="0.35">
      <c r="A138" s="5" t="s">
        <v>100</v>
      </c>
      <c r="B138" s="6" t="s">
        <v>70</v>
      </c>
      <c r="C138" s="7">
        <v>5.5E-2</v>
      </c>
      <c r="D138" s="8">
        <f t="shared" si="44"/>
        <v>17.418050000000001</v>
      </c>
      <c r="E138" s="6">
        <v>16.510000000000002</v>
      </c>
      <c r="F138" s="9">
        <f t="shared" si="45"/>
        <v>14.528800000000002</v>
      </c>
      <c r="G138" s="8">
        <f t="shared" si="46"/>
        <v>15.354300000000002</v>
      </c>
      <c r="H138" s="6"/>
      <c r="I138" s="6">
        <f t="shared" ref="I138:I140" si="55">F138*H138</f>
        <v>0</v>
      </c>
      <c r="J138" s="6">
        <f t="shared" ref="J138:J140" si="56">I138*(1+C138/100)</f>
        <v>0</v>
      </c>
      <c r="K138" s="6">
        <f t="shared" si="49"/>
        <v>0</v>
      </c>
    </row>
    <row r="139" spans="1:11" ht="29.25" customHeight="1" x14ac:dyDescent="0.35">
      <c r="A139" s="5" t="s">
        <v>101</v>
      </c>
      <c r="B139" s="6" t="s">
        <v>44</v>
      </c>
      <c r="C139" s="7">
        <v>5.5E-2</v>
      </c>
      <c r="D139" s="8">
        <f t="shared" si="44"/>
        <v>31.955949999999998</v>
      </c>
      <c r="E139" s="6">
        <v>30.29</v>
      </c>
      <c r="F139" s="9">
        <f t="shared" si="45"/>
        <v>26.655200000000001</v>
      </c>
      <c r="G139" s="8">
        <f t="shared" si="46"/>
        <v>28.169700000000002</v>
      </c>
      <c r="H139" s="6"/>
      <c r="I139" s="6">
        <f t="shared" si="55"/>
        <v>0</v>
      </c>
      <c r="J139" s="6">
        <f t="shared" si="56"/>
        <v>0</v>
      </c>
      <c r="K139" s="6">
        <f t="shared" si="49"/>
        <v>0</v>
      </c>
    </row>
    <row r="140" spans="1:11" ht="29.25" customHeight="1" x14ac:dyDescent="0.35">
      <c r="A140" s="5" t="s">
        <v>122</v>
      </c>
      <c r="B140" s="6" t="s">
        <v>57</v>
      </c>
      <c r="C140" s="7">
        <v>5.5E-2</v>
      </c>
      <c r="D140" s="8">
        <f t="shared" si="44"/>
        <v>24.929649999999999</v>
      </c>
      <c r="E140" s="6">
        <v>23.63</v>
      </c>
      <c r="F140" s="9">
        <f t="shared" si="45"/>
        <v>20.7944</v>
      </c>
      <c r="G140" s="8">
        <f t="shared" si="46"/>
        <v>21.975899999999999</v>
      </c>
      <c r="H140" s="6"/>
      <c r="I140" s="6">
        <f t="shared" si="55"/>
        <v>0</v>
      </c>
      <c r="J140" s="6">
        <f t="shared" si="56"/>
        <v>0</v>
      </c>
      <c r="K140" s="6">
        <f t="shared" si="49"/>
        <v>0</v>
      </c>
    </row>
    <row r="141" spans="1:11" ht="29.25" customHeight="1" x14ac:dyDescent="0.35">
      <c r="A141" s="63" t="s">
        <v>185</v>
      </c>
      <c r="B141" s="64"/>
      <c r="C141" s="33"/>
      <c r="D141" s="33"/>
      <c r="E141" s="33"/>
      <c r="F141" s="33"/>
      <c r="G141" s="33"/>
      <c r="H141" s="33"/>
      <c r="I141" s="33"/>
      <c r="J141" s="33"/>
      <c r="K141" s="6">
        <f t="shared" si="49"/>
        <v>0</v>
      </c>
    </row>
    <row r="142" spans="1:11" ht="29.25" customHeight="1" x14ac:dyDescent="0.35">
      <c r="A142" s="5" t="s">
        <v>159</v>
      </c>
      <c r="B142" s="6" t="s">
        <v>76</v>
      </c>
      <c r="C142" s="7">
        <v>5.5E-2</v>
      </c>
      <c r="D142" s="8">
        <f t="shared" ref="D142:D146" si="57">(E142*(1+C142))</f>
        <v>8.5138499999999997</v>
      </c>
      <c r="E142" s="6">
        <v>8.07</v>
      </c>
      <c r="F142" s="9">
        <f t="shared" ref="F142:F146" si="58">(E142*0.88)</f>
        <v>7.1016000000000004</v>
      </c>
      <c r="G142" s="8">
        <f t="shared" ref="G142:G146" si="59">E142*0.93</f>
        <v>7.5051000000000005</v>
      </c>
      <c r="H142" s="6"/>
      <c r="I142" s="6">
        <f>F142*H142</f>
        <v>0</v>
      </c>
      <c r="J142" s="6">
        <f>I142*(1+C142/100)</f>
        <v>0</v>
      </c>
      <c r="K142" s="6">
        <f t="shared" si="49"/>
        <v>0</v>
      </c>
    </row>
    <row r="143" spans="1:11" ht="29.25" customHeight="1" x14ac:dyDescent="0.35">
      <c r="A143" s="5" t="s">
        <v>160</v>
      </c>
      <c r="B143" s="6" t="s">
        <v>73</v>
      </c>
      <c r="C143" s="7">
        <v>5.5E-2</v>
      </c>
      <c r="D143" s="8">
        <f>(E143*(1+C143))</f>
        <v>5.1695000000000002</v>
      </c>
      <c r="E143" s="6">
        <v>4.9000000000000004</v>
      </c>
      <c r="F143" s="9">
        <f t="shared" ref="F143" si="60">(E143*0.88)</f>
        <v>4.3120000000000003</v>
      </c>
      <c r="G143" s="8">
        <f t="shared" ref="G143" si="61">E143*0.93</f>
        <v>4.5570000000000004</v>
      </c>
      <c r="H143" s="6"/>
      <c r="I143" s="6">
        <f t="shared" ref="I143:I153" si="62">F143*H143</f>
        <v>0</v>
      </c>
      <c r="J143" s="6">
        <f t="shared" ref="J143:J153" si="63">I143*(1+C143/100)</f>
        <v>0</v>
      </c>
      <c r="K143" s="6">
        <f t="shared" si="49"/>
        <v>0</v>
      </c>
    </row>
    <row r="144" spans="1:11" ht="29.25" customHeight="1" x14ac:dyDescent="0.35">
      <c r="A144" s="5" t="s">
        <v>180</v>
      </c>
      <c r="B144" s="6" t="s">
        <v>73</v>
      </c>
      <c r="C144" s="7">
        <v>5.5E-2</v>
      </c>
      <c r="D144" s="8">
        <f>(E144*(1+C144))</f>
        <v>5.1695000000000002</v>
      </c>
      <c r="E144" s="6">
        <v>4.9000000000000004</v>
      </c>
      <c r="F144" s="9">
        <f t="shared" si="58"/>
        <v>4.3120000000000003</v>
      </c>
      <c r="G144" s="8">
        <f t="shared" si="59"/>
        <v>4.5570000000000004</v>
      </c>
      <c r="H144" s="6"/>
      <c r="I144" s="6">
        <f t="shared" si="62"/>
        <v>0</v>
      </c>
      <c r="J144" s="6">
        <f t="shared" si="63"/>
        <v>0</v>
      </c>
      <c r="K144" s="6">
        <f t="shared" si="49"/>
        <v>0</v>
      </c>
    </row>
    <row r="145" spans="1:11" ht="29.25" customHeight="1" x14ac:dyDescent="0.35">
      <c r="A145" s="5" t="s">
        <v>41</v>
      </c>
      <c r="B145" s="6" t="s">
        <v>57</v>
      </c>
      <c r="C145" s="7">
        <v>5.5E-2</v>
      </c>
      <c r="D145" s="8">
        <f t="shared" si="57"/>
        <v>11.024749999999999</v>
      </c>
      <c r="E145" s="6">
        <v>10.45</v>
      </c>
      <c r="F145" s="9">
        <f t="shared" si="58"/>
        <v>9.1959999999999997</v>
      </c>
      <c r="G145" s="8">
        <f t="shared" si="59"/>
        <v>9.7185000000000006</v>
      </c>
      <c r="H145" s="6"/>
      <c r="I145" s="6">
        <f t="shared" si="62"/>
        <v>0</v>
      </c>
      <c r="J145" s="6">
        <f t="shared" si="63"/>
        <v>0</v>
      </c>
      <c r="K145" s="6">
        <f t="shared" si="49"/>
        <v>0</v>
      </c>
    </row>
    <row r="146" spans="1:11" ht="29.25" customHeight="1" x14ac:dyDescent="0.35">
      <c r="A146" s="5" t="s">
        <v>181</v>
      </c>
      <c r="B146" s="6" t="s">
        <v>77</v>
      </c>
      <c r="C146" s="18">
        <v>0.2</v>
      </c>
      <c r="D146" s="8">
        <f t="shared" si="57"/>
        <v>14.315999999999999</v>
      </c>
      <c r="E146" s="6">
        <v>11.93</v>
      </c>
      <c r="F146" s="9">
        <f t="shared" si="58"/>
        <v>10.4984</v>
      </c>
      <c r="G146" s="8">
        <f t="shared" si="59"/>
        <v>11.094900000000001</v>
      </c>
      <c r="H146" s="6"/>
      <c r="I146" s="6">
        <f t="shared" si="62"/>
        <v>0</v>
      </c>
      <c r="J146" s="6">
        <f t="shared" si="63"/>
        <v>0</v>
      </c>
      <c r="K146" s="6">
        <f t="shared" si="49"/>
        <v>0</v>
      </c>
    </row>
    <row r="147" spans="1:11" ht="29.25" customHeight="1" x14ac:dyDescent="0.35">
      <c r="A147" s="5" t="s">
        <v>182</v>
      </c>
      <c r="B147" s="6" t="s">
        <v>77</v>
      </c>
      <c r="C147" s="7">
        <v>5.5E-2</v>
      </c>
      <c r="D147" s="8">
        <f>(E147*(1+C147))</f>
        <v>14.3058</v>
      </c>
      <c r="E147" s="6">
        <v>13.56</v>
      </c>
      <c r="F147" s="9">
        <f>(E147*0.88)</f>
        <v>11.9328</v>
      </c>
      <c r="G147" s="8">
        <f>E147*0.93</f>
        <v>12.610800000000001</v>
      </c>
      <c r="H147" s="6"/>
      <c r="I147" s="6">
        <f t="shared" si="62"/>
        <v>0</v>
      </c>
      <c r="J147" s="6">
        <f t="shared" si="63"/>
        <v>0</v>
      </c>
      <c r="K147" s="6">
        <f t="shared" si="49"/>
        <v>0</v>
      </c>
    </row>
    <row r="148" spans="1:11" ht="29.25" customHeight="1" x14ac:dyDescent="0.35">
      <c r="A148" s="5" t="s">
        <v>161</v>
      </c>
      <c r="B148" s="6" t="s">
        <v>78</v>
      </c>
      <c r="C148" s="18">
        <v>0.2</v>
      </c>
      <c r="D148" s="8">
        <f t="shared" ref="D148" si="64">(E148*(1+C148))</f>
        <v>7.9559999999999995</v>
      </c>
      <c r="E148" s="6">
        <v>6.63</v>
      </c>
      <c r="F148" s="9">
        <f t="shared" ref="F148" si="65">(E148*0.88)</f>
        <v>5.8343999999999996</v>
      </c>
      <c r="G148" s="8">
        <f t="shared" ref="G148" si="66">E148*0.93</f>
        <v>6.1659000000000006</v>
      </c>
      <c r="H148" s="6"/>
      <c r="I148" s="6">
        <f t="shared" si="62"/>
        <v>0</v>
      </c>
      <c r="J148" s="6">
        <f t="shared" si="63"/>
        <v>0</v>
      </c>
      <c r="K148" s="6">
        <f t="shared" si="49"/>
        <v>0</v>
      </c>
    </row>
    <row r="149" spans="1:11" ht="29.25" customHeight="1" x14ac:dyDescent="0.35">
      <c r="A149" s="5" t="s">
        <v>163</v>
      </c>
      <c r="B149" s="6" t="s">
        <v>78</v>
      </c>
      <c r="C149" s="7">
        <v>5.5E-2</v>
      </c>
      <c r="D149" s="8">
        <f>(E149*(1+C149))</f>
        <v>7.9652499999999993</v>
      </c>
      <c r="E149" s="6">
        <v>7.55</v>
      </c>
      <c r="F149" s="9">
        <f>(E149*0.88)</f>
        <v>6.6440000000000001</v>
      </c>
      <c r="G149" s="8">
        <f>E149*0.93</f>
        <v>7.0215000000000005</v>
      </c>
      <c r="H149" s="6"/>
      <c r="I149" s="6">
        <f t="shared" si="62"/>
        <v>0</v>
      </c>
      <c r="J149" s="6">
        <f t="shared" si="63"/>
        <v>0</v>
      </c>
      <c r="K149" s="6">
        <f t="shared" si="49"/>
        <v>0</v>
      </c>
    </row>
    <row r="150" spans="1:11" ht="29.25" customHeight="1" x14ac:dyDescent="0.35">
      <c r="A150" s="5" t="s">
        <v>92</v>
      </c>
      <c r="B150" s="6" t="s">
        <v>74</v>
      </c>
      <c r="C150" s="18">
        <v>0.2</v>
      </c>
      <c r="D150" s="8">
        <f t="shared" ref="D150" si="67">(E150*(1+C150))</f>
        <v>6.6</v>
      </c>
      <c r="E150" s="6">
        <v>5.5</v>
      </c>
      <c r="F150" s="9">
        <f t="shared" ref="F150" si="68">(E150*0.88)</f>
        <v>4.84</v>
      </c>
      <c r="G150" s="8">
        <f t="shared" ref="G150" si="69">E150*0.93</f>
        <v>5.1150000000000002</v>
      </c>
      <c r="H150" s="6"/>
      <c r="I150" s="6">
        <f t="shared" si="62"/>
        <v>0</v>
      </c>
      <c r="J150" s="6">
        <f t="shared" si="63"/>
        <v>0</v>
      </c>
      <c r="K150" s="6">
        <f t="shared" si="49"/>
        <v>0</v>
      </c>
    </row>
    <row r="151" spans="1:11" ht="29.25" customHeight="1" x14ac:dyDescent="0.35">
      <c r="A151" s="5" t="s">
        <v>93</v>
      </c>
      <c r="B151" s="6" t="s">
        <v>74</v>
      </c>
      <c r="C151" s="7">
        <v>5.5E-2</v>
      </c>
      <c r="D151" s="8">
        <f>(E151*(1+C151))</f>
        <v>6.6042999999999994</v>
      </c>
      <c r="E151" s="6">
        <v>6.26</v>
      </c>
      <c r="F151" s="9">
        <f>(E151*0.88)</f>
        <v>5.5087999999999999</v>
      </c>
      <c r="G151" s="8">
        <f>E151*0.93</f>
        <v>5.8218000000000005</v>
      </c>
      <c r="H151" s="6"/>
      <c r="I151" s="6">
        <f t="shared" si="62"/>
        <v>0</v>
      </c>
      <c r="J151" s="6">
        <f t="shared" si="63"/>
        <v>0</v>
      </c>
      <c r="K151" s="6">
        <f t="shared" si="49"/>
        <v>0</v>
      </c>
    </row>
    <row r="152" spans="1:11" ht="29.25" customHeight="1" x14ac:dyDescent="0.35">
      <c r="A152" s="5" t="s">
        <v>162</v>
      </c>
      <c r="B152" s="6" t="s">
        <v>66</v>
      </c>
      <c r="C152" s="18">
        <v>0.2</v>
      </c>
      <c r="D152" s="8">
        <f t="shared" ref="D152:D153" si="70">(E152*(1+C152))</f>
        <v>4.3079999999999998</v>
      </c>
      <c r="E152" s="6">
        <v>3.59</v>
      </c>
      <c r="F152" s="9">
        <f t="shared" ref="F152:F153" si="71">(E152*0.88)</f>
        <v>3.1591999999999998</v>
      </c>
      <c r="G152" s="8">
        <f t="shared" ref="G152:G153" si="72">E152*0.93</f>
        <v>3.3387000000000002</v>
      </c>
      <c r="H152" s="6"/>
      <c r="I152" s="6">
        <f t="shared" si="62"/>
        <v>0</v>
      </c>
      <c r="J152" s="6">
        <f t="shared" si="63"/>
        <v>0</v>
      </c>
      <c r="K152" s="6">
        <f t="shared" si="49"/>
        <v>0</v>
      </c>
    </row>
    <row r="153" spans="1:11" ht="29.25" customHeight="1" thickBot="1" x14ac:dyDescent="0.4">
      <c r="A153" s="29" t="s">
        <v>164</v>
      </c>
      <c r="B153" s="23" t="s">
        <v>66</v>
      </c>
      <c r="C153" s="30">
        <v>5.5E-2</v>
      </c>
      <c r="D153" s="27">
        <f t="shared" si="70"/>
        <v>4.3149499999999996</v>
      </c>
      <c r="E153" s="23">
        <v>4.09</v>
      </c>
      <c r="F153" s="31">
        <f t="shared" si="71"/>
        <v>3.5991999999999997</v>
      </c>
      <c r="G153" s="27">
        <f t="shared" si="72"/>
        <v>3.8037000000000001</v>
      </c>
      <c r="H153" s="6"/>
      <c r="I153" s="6">
        <f t="shared" si="62"/>
        <v>0</v>
      </c>
      <c r="J153" s="6">
        <f t="shared" si="63"/>
        <v>0</v>
      </c>
      <c r="K153" s="6">
        <f t="shared" si="49"/>
        <v>0</v>
      </c>
    </row>
    <row r="154" spans="1:11" ht="21" customHeight="1" x14ac:dyDescent="0.35">
      <c r="A154" s="50" t="s">
        <v>114</v>
      </c>
      <c r="B154" s="51"/>
      <c r="C154" s="51"/>
      <c r="D154" s="51"/>
      <c r="E154" s="52"/>
      <c r="F154" s="24"/>
      <c r="G154" s="25"/>
      <c r="H154" s="28" t="s">
        <v>95</v>
      </c>
      <c r="I154" s="22"/>
      <c r="J154" s="6"/>
    </row>
    <row r="155" spans="1:11" ht="21" customHeight="1" x14ac:dyDescent="0.35">
      <c r="A155" s="53"/>
      <c r="B155" s="54"/>
      <c r="C155" s="54"/>
      <c r="D155" s="54"/>
      <c r="E155" s="55"/>
      <c r="F155" s="26"/>
      <c r="I155" s="4" t="s">
        <v>96</v>
      </c>
      <c r="J155" s="3"/>
      <c r="K155" s="35">
        <f>SUM(K142:K154)</f>
        <v>0</v>
      </c>
    </row>
    <row r="156" spans="1:11" ht="21" customHeight="1" thickBot="1" x14ac:dyDescent="0.4">
      <c r="A156" s="56"/>
      <c r="B156" s="57"/>
      <c r="C156" s="57"/>
      <c r="D156" s="57"/>
      <c r="E156" s="58"/>
      <c r="F156" s="26"/>
    </row>
    <row r="157" spans="1:11" ht="21" customHeight="1" x14ac:dyDescent="0.35"/>
    <row r="158" spans="1:11" ht="27" customHeight="1" x14ac:dyDescent="0.35"/>
    <row r="159" spans="1:11" ht="21" customHeight="1" x14ac:dyDescent="0.35"/>
    <row r="160" spans="1:11" ht="21" customHeight="1" x14ac:dyDescent="0.35"/>
    <row r="161" ht="21" customHeight="1" x14ac:dyDescent="0.35"/>
    <row r="162" ht="21" customHeight="1" x14ac:dyDescent="0.35"/>
    <row r="163" ht="21" customHeight="1" x14ac:dyDescent="0.35"/>
    <row r="164" ht="21" customHeight="1" x14ac:dyDescent="0.35"/>
    <row r="165" ht="21" customHeight="1" x14ac:dyDescent="0.35"/>
    <row r="166" ht="21" customHeight="1" x14ac:dyDescent="0.35"/>
    <row r="167" ht="21" customHeight="1" x14ac:dyDescent="0.35"/>
    <row r="168" ht="21" customHeight="1" x14ac:dyDescent="0.35"/>
    <row r="169" ht="21" customHeight="1" x14ac:dyDescent="0.35"/>
    <row r="170" ht="21" customHeight="1" x14ac:dyDescent="0.35"/>
    <row r="171" ht="21" customHeight="1" x14ac:dyDescent="0.35"/>
    <row r="172" ht="21" customHeight="1" x14ac:dyDescent="0.35"/>
    <row r="173" ht="21" customHeight="1" x14ac:dyDescent="0.35"/>
    <row r="174" ht="21" customHeight="1" x14ac:dyDescent="0.35"/>
    <row r="175" ht="21" customHeight="1" x14ac:dyDescent="0.35"/>
    <row r="176" ht="21" customHeight="1" x14ac:dyDescent="0.35"/>
    <row r="177" spans="1:10" ht="21" customHeight="1" x14ac:dyDescent="0.35"/>
    <row r="178" spans="1:10" ht="21" customHeight="1" x14ac:dyDescent="0.35"/>
    <row r="179" spans="1:10" ht="21" customHeight="1" x14ac:dyDescent="0.35"/>
    <row r="180" spans="1:10" ht="33" customHeight="1" x14ac:dyDescent="0.35"/>
    <row r="181" spans="1:10" ht="34.5" customHeight="1" x14ac:dyDescent="0.35"/>
    <row r="186" spans="1:10" ht="15.5" x14ac:dyDescent="0.35">
      <c r="A186" s="48" t="s">
        <v>151</v>
      </c>
      <c r="B186" s="49"/>
      <c r="C186" s="20"/>
      <c r="D186" s="20"/>
      <c r="E186" s="20"/>
      <c r="F186" s="20"/>
      <c r="G186" s="20"/>
      <c r="H186" s="20"/>
      <c r="I186" s="20"/>
      <c r="J186" s="20"/>
    </row>
    <row r="187" spans="1:10" ht="15.5" x14ac:dyDescent="0.35">
      <c r="A187" s="5" t="s">
        <v>152</v>
      </c>
      <c r="B187" s="6" t="s">
        <v>50</v>
      </c>
      <c r="C187" s="7">
        <v>5.5E-2</v>
      </c>
      <c r="D187" s="8">
        <f t="shared" ref="D187:D190" si="73">(E187*(1+C187))</f>
        <v>10.433949999999999</v>
      </c>
      <c r="E187" s="6">
        <v>9.89</v>
      </c>
      <c r="F187" s="9">
        <f t="shared" ref="F187:F190" si="74">(E187*0.88)</f>
        <v>8.7032000000000007</v>
      </c>
      <c r="G187" s="8">
        <f t="shared" ref="G187:G190" si="75">E187*0.93</f>
        <v>9.1977000000000011</v>
      </c>
      <c r="H187" s="6"/>
      <c r="I187" s="6"/>
      <c r="J187" s="6"/>
    </row>
    <row r="188" spans="1:10" ht="15.5" x14ac:dyDescent="0.35">
      <c r="A188" s="5" t="s">
        <v>153</v>
      </c>
      <c r="B188" s="6" t="s">
        <v>51</v>
      </c>
      <c r="C188" s="7">
        <v>5.5E-2</v>
      </c>
      <c r="D188" s="8">
        <f t="shared" si="73"/>
        <v>15.740599999999999</v>
      </c>
      <c r="E188" s="6">
        <v>14.92</v>
      </c>
      <c r="F188" s="9">
        <f t="shared" si="74"/>
        <v>13.1296</v>
      </c>
      <c r="G188" s="8">
        <f t="shared" si="75"/>
        <v>13.8756</v>
      </c>
      <c r="H188" s="6"/>
      <c r="I188" s="6"/>
      <c r="J188" s="6"/>
    </row>
    <row r="189" spans="1:10" ht="15.5" x14ac:dyDescent="0.35">
      <c r="A189" s="5" t="s">
        <v>153</v>
      </c>
      <c r="B189" s="6" t="s">
        <v>52</v>
      </c>
      <c r="C189" s="7">
        <v>5.5E-2</v>
      </c>
      <c r="D189" s="8">
        <f t="shared" si="73"/>
        <v>24.31775</v>
      </c>
      <c r="E189" s="6">
        <v>23.05</v>
      </c>
      <c r="F189" s="9">
        <f t="shared" si="74"/>
        <v>20.284000000000002</v>
      </c>
      <c r="G189" s="8">
        <f t="shared" si="75"/>
        <v>21.436500000000002</v>
      </c>
      <c r="H189" s="6"/>
      <c r="I189" s="6"/>
      <c r="J189" s="6"/>
    </row>
    <row r="190" spans="1:10" ht="15.5" x14ac:dyDescent="0.35">
      <c r="A190" s="5" t="s">
        <v>154</v>
      </c>
      <c r="B190" s="6" t="s">
        <v>53</v>
      </c>
      <c r="C190" s="7">
        <v>5.5E-2</v>
      </c>
      <c r="D190" s="8">
        <f t="shared" si="73"/>
        <v>29.445049999999998</v>
      </c>
      <c r="E190" s="6">
        <v>27.91</v>
      </c>
      <c r="F190" s="9">
        <f t="shared" si="74"/>
        <v>24.5608</v>
      </c>
      <c r="G190" s="8">
        <f t="shared" si="75"/>
        <v>25.956300000000002</v>
      </c>
      <c r="H190" s="6"/>
      <c r="I190" s="6"/>
      <c r="J190" s="6"/>
    </row>
  </sheetData>
  <mergeCells count="76">
    <mergeCell ref="I97:I101"/>
    <mergeCell ref="C103:C107"/>
    <mergeCell ref="D103:D107"/>
    <mergeCell ref="E103:E107"/>
    <mergeCell ref="F103:F107"/>
    <mergeCell ref="G103:G107"/>
    <mergeCell ref="C97:C101"/>
    <mergeCell ref="D97:D101"/>
    <mergeCell ref="E97:E101"/>
    <mergeCell ref="F97:F101"/>
    <mergeCell ref="G97:G101"/>
    <mergeCell ref="A1:D1"/>
    <mergeCell ref="A2:D2"/>
    <mergeCell ref="A3:D3"/>
    <mergeCell ref="A4:D4"/>
    <mergeCell ref="A5:D5"/>
    <mergeCell ref="A6:D6"/>
    <mergeCell ref="A128:B128"/>
    <mergeCell ref="A33:B33"/>
    <mergeCell ref="A40:B40"/>
    <mergeCell ref="C40:J40"/>
    <mergeCell ref="A7:J7"/>
    <mergeCell ref="B10:E10"/>
    <mergeCell ref="A11:J11"/>
    <mergeCell ref="A12:B12"/>
    <mergeCell ref="C12:J12"/>
    <mergeCell ref="A51:B51"/>
    <mergeCell ref="A60:D60"/>
    <mergeCell ref="A65:B65"/>
    <mergeCell ref="A44:B44"/>
    <mergeCell ref="E86:E90"/>
    <mergeCell ref="F86:F90"/>
    <mergeCell ref="I92:I95"/>
    <mergeCell ref="J92:J95"/>
    <mergeCell ref="C86:C90"/>
    <mergeCell ref="D86:D90"/>
    <mergeCell ref="A186:B186"/>
    <mergeCell ref="G86:G90"/>
    <mergeCell ref="E109:E111"/>
    <mergeCell ref="F109:F111"/>
    <mergeCell ref="H86:H90"/>
    <mergeCell ref="I86:I90"/>
    <mergeCell ref="J86:J90"/>
    <mergeCell ref="A91:J91"/>
    <mergeCell ref="C92:C95"/>
    <mergeCell ref="D92:D95"/>
    <mergeCell ref="E92:E95"/>
    <mergeCell ref="F92:F95"/>
    <mergeCell ref="H103:H107"/>
    <mergeCell ref="I103:I107"/>
    <mergeCell ref="C113:C117"/>
    <mergeCell ref="D113:D117"/>
    <mergeCell ref="E113:E117"/>
    <mergeCell ref="F113:F117"/>
    <mergeCell ref="G113:G117"/>
    <mergeCell ref="H113:H117"/>
    <mergeCell ref="I113:I117"/>
    <mergeCell ref="G109:G111"/>
    <mergeCell ref="H109:H111"/>
    <mergeCell ref="I109:I111"/>
    <mergeCell ref="A14:B14"/>
    <mergeCell ref="A19:B19"/>
    <mergeCell ref="A154:E156"/>
    <mergeCell ref="A118:B118"/>
    <mergeCell ref="A136:B136"/>
    <mergeCell ref="C109:C111"/>
    <mergeCell ref="D109:D111"/>
    <mergeCell ref="A23:B23"/>
    <mergeCell ref="A28:B28"/>
    <mergeCell ref="A141:B141"/>
    <mergeCell ref="A73:B73"/>
    <mergeCell ref="A84:B84"/>
    <mergeCell ref="A85:J85"/>
    <mergeCell ref="G92:G95"/>
    <mergeCell ref="H92:H95"/>
    <mergeCell ref="H97:H101"/>
  </mergeCells>
  <pageMargins left="0.23622047244094491" right="0.23622047244094491" top="0.27559055118110237" bottom="0.27559055118110237" header="0.31496062992125984" footer="0.31496062992125984"/>
  <pageSetup paperSize="9" scale="6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2026</vt:lpstr>
      <vt:lpstr>'2026'!Impression_des_titres</vt:lpstr>
      <vt:lpstr>'2026'!Zone_d_impression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Schmitt</dc:creator>
  <cp:lastModifiedBy>WESTPHAL Celine</cp:lastModifiedBy>
  <cp:lastPrinted>2026-10-20T12:50:11Z</cp:lastPrinted>
  <dcterms:created xsi:type="dcterms:W3CDTF">2025-07-18T12:39:43Z</dcterms:created>
  <dcterms:modified xsi:type="dcterms:W3CDTF">2026-10-20T13:40:19Z</dcterms:modified>
</cp:coreProperties>
</file>